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5600" windowHeight="7650"/>
  </bookViews>
  <sheets>
    <sheet name="JURNAL UMUM" sheetId="1" r:id="rId1"/>
    <sheet name="BB" sheetId="2" r:id="rId2"/>
    <sheet name="NERACA SALDO" sheetId="3" r:id="rId3"/>
    <sheet name="KERTASJA" sheetId="4" r:id="rId4"/>
    <sheet name="JPENYESUAAIAN" sheetId="5" r:id="rId5"/>
    <sheet name="Laporan Keuangan" sheetId="6" r:id="rId6"/>
  </sheets>
  <calcPr calcId="145621"/>
</workbook>
</file>

<file path=xl/calcChain.xml><?xml version="1.0" encoding="utf-8"?>
<calcChain xmlns="http://schemas.openxmlformats.org/spreadsheetml/2006/main">
  <c r="B41" i="6" l="1"/>
  <c r="B48" i="6"/>
  <c r="B49" i="6"/>
  <c r="B50" i="6"/>
  <c r="B16" i="6"/>
  <c r="B17" i="6"/>
  <c r="G31" i="4"/>
  <c r="I31" i="4" s="1"/>
  <c r="B15" i="6" s="1"/>
  <c r="G27" i="4"/>
  <c r="I27" i="4" s="1"/>
  <c r="B11" i="6" s="1"/>
  <c r="G26" i="4"/>
  <c r="I26" i="4" s="1"/>
  <c r="B10" i="6" s="1"/>
  <c r="G25" i="4"/>
  <c r="I25" i="4" s="1"/>
  <c r="B9" i="6" s="1"/>
  <c r="H15" i="4"/>
  <c r="L15" i="4" s="1"/>
  <c r="D38" i="6" s="1"/>
  <c r="H14" i="4"/>
  <c r="L14" i="4" s="1"/>
  <c r="D37" i="6" s="1"/>
  <c r="H9" i="4"/>
  <c r="L9" i="4" s="1"/>
  <c r="F34" i="4"/>
  <c r="E34" i="4"/>
  <c r="F20" i="5"/>
  <c r="G19" i="5"/>
  <c r="G13" i="5"/>
  <c r="G10" i="5"/>
  <c r="G20" i="5" s="1"/>
  <c r="B45" i="6" l="1"/>
  <c r="B33" i="4"/>
  <c r="A17" i="6" s="1"/>
  <c r="B36" i="3"/>
  <c r="B8" i="4"/>
  <c r="A44" i="6" s="1"/>
  <c r="B7" i="4"/>
  <c r="A41" i="6" s="1"/>
  <c r="B6" i="4"/>
  <c r="A40" i="6" s="1"/>
  <c r="B5" i="4"/>
  <c r="A39" i="6" s="1"/>
  <c r="B4" i="4"/>
  <c r="A38" i="6" s="1"/>
  <c r="E34" i="3" l="1"/>
  <c r="B35" i="3"/>
  <c r="B32" i="4" s="1"/>
  <c r="A16" i="6" s="1"/>
  <c r="B34" i="3"/>
  <c r="B31" i="4" s="1"/>
  <c r="A15" i="6" s="1"/>
  <c r="B33" i="3"/>
  <c r="B30" i="4" s="1"/>
  <c r="A14" i="6" s="1"/>
  <c r="B32" i="3"/>
  <c r="B29" i="4" s="1"/>
  <c r="A13" i="6" s="1"/>
  <c r="B31" i="3"/>
  <c r="B28" i="4" s="1"/>
  <c r="A12" i="6" s="1"/>
  <c r="B30" i="3"/>
  <c r="B27" i="4" s="1"/>
  <c r="A11" i="6" s="1"/>
  <c r="B29" i="3"/>
  <c r="B26" i="4" s="1"/>
  <c r="A10" i="6" s="1"/>
  <c r="B28" i="3"/>
  <c r="B25" i="4" s="1"/>
  <c r="A9" i="6" s="1"/>
  <c r="B27" i="3"/>
  <c r="B24" i="4" s="1"/>
  <c r="A8" i="6" s="1"/>
  <c r="B26" i="3"/>
  <c r="B23" i="4" s="1"/>
  <c r="A7" i="6" s="1"/>
  <c r="B25" i="3"/>
  <c r="B22" i="4" s="1"/>
  <c r="A6" i="6" s="1"/>
  <c r="A25" i="3"/>
  <c r="B24" i="3"/>
  <c r="B21" i="4" s="1"/>
  <c r="B23" i="3"/>
  <c r="B20" i="4" s="1"/>
  <c r="B22" i="3"/>
  <c r="B19" i="4" s="1"/>
  <c r="A29" i="6" s="1"/>
  <c r="B21" i="3"/>
  <c r="B18" i="4" s="1"/>
  <c r="B20" i="3"/>
  <c r="B17" i="4" s="1"/>
  <c r="C40" i="6" s="1"/>
  <c r="B19" i="3"/>
  <c r="B16" i="4" s="1"/>
  <c r="C39" i="6" s="1"/>
  <c r="B18" i="3"/>
  <c r="B15" i="4" s="1"/>
  <c r="C38" i="6" s="1"/>
  <c r="B17" i="3"/>
  <c r="B14" i="4" s="1"/>
  <c r="C37" i="6" s="1"/>
  <c r="B16" i="3"/>
  <c r="B13" i="4" s="1"/>
  <c r="A50" i="6" s="1"/>
  <c r="B15" i="3"/>
  <c r="B12" i="4" s="1"/>
  <c r="A49" i="6" s="1"/>
  <c r="B14" i="3"/>
  <c r="B11" i="4" s="1"/>
  <c r="A48" i="6" s="1"/>
  <c r="A14" i="3"/>
  <c r="B13" i="3"/>
  <c r="B10" i="4" s="1"/>
  <c r="A47" i="6" s="1"/>
  <c r="A13" i="3"/>
  <c r="E12" i="3"/>
  <c r="B12" i="3"/>
  <c r="B9" i="4" s="1"/>
  <c r="A45" i="6" s="1"/>
  <c r="D226" i="2" l="1"/>
  <c r="F226" i="2" s="1"/>
  <c r="E33" i="3" s="1"/>
  <c r="C30" i="4" s="1"/>
  <c r="G30" i="4" s="1"/>
  <c r="I30" i="4" s="1"/>
  <c r="B14" i="6" s="1"/>
  <c r="D221" i="2"/>
  <c r="D220" i="2"/>
  <c r="F220" i="2" s="1"/>
  <c r="F221" i="2" s="1"/>
  <c r="E32" i="3" s="1"/>
  <c r="C29" i="4" s="1"/>
  <c r="G29" i="4" s="1"/>
  <c r="I29" i="4" s="1"/>
  <c r="B13" i="6" s="1"/>
  <c r="D215" i="2"/>
  <c r="F215" i="2" s="1"/>
  <c r="E31" i="3" s="1"/>
  <c r="C28" i="4" s="1"/>
  <c r="G28" i="4" s="1"/>
  <c r="I28" i="4" s="1"/>
  <c r="B12" i="6" s="1"/>
  <c r="D193" i="2"/>
  <c r="F193" i="2" s="1"/>
  <c r="E27" i="3" s="1"/>
  <c r="C24" i="4" s="1"/>
  <c r="G24" i="4" s="1"/>
  <c r="I24" i="4" s="1"/>
  <c r="B8" i="6" s="1"/>
  <c r="D187" i="2"/>
  <c r="D186" i="2"/>
  <c r="D185" i="2"/>
  <c r="D184" i="2"/>
  <c r="F184" i="2" s="1"/>
  <c r="D179" i="2"/>
  <c r="D178" i="2"/>
  <c r="D177" i="2"/>
  <c r="D176" i="2"/>
  <c r="F176" i="2" s="1"/>
  <c r="E158" i="2"/>
  <c r="E157" i="2"/>
  <c r="E156" i="2"/>
  <c r="E155" i="2"/>
  <c r="E154" i="2"/>
  <c r="E153" i="2"/>
  <c r="G153" i="2" s="1"/>
  <c r="D147" i="2"/>
  <c r="F147" i="2" s="1"/>
  <c r="E22" i="3" s="1"/>
  <c r="C19" i="4" s="1"/>
  <c r="G19" i="4" s="1"/>
  <c r="K19" i="4" s="1"/>
  <c r="B29" i="6" s="1"/>
  <c r="E141" i="2"/>
  <c r="G141" i="2" s="1"/>
  <c r="F21" i="3" s="1"/>
  <c r="D18" i="4" s="1"/>
  <c r="H18" i="4" s="1"/>
  <c r="L18" i="4" s="1"/>
  <c r="C27" i="6" s="1"/>
  <c r="D135" i="2"/>
  <c r="E134" i="2"/>
  <c r="G134" i="2" s="1"/>
  <c r="G124" i="2"/>
  <c r="E128" i="2"/>
  <c r="D127" i="2"/>
  <c r="E126" i="2"/>
  <c r="D125" i="2"/>
  <c r="D86" i="2"/>
  <c r="F86" i="2" s="1"/>
  <c r="E13" i="3" s="1"/>
  <c r="C10" i="4" s="1"/>
  <c r="G10" i="4" s="1"/>
  <c r="K10" i="4" s="1"/>
  <c r="B47" i="6" s="1"/>
  <c r="F70" i="2"/>
  <c r="F71" i="2" s="1"/>
  <c r="D72" i="2"/>
  <c r="D55" i="2"/>
  <c r="D54" i="2"/>
  <c r="D53" i="2"/>
  <c r="F53" i="2" s="1"/>
  <c r="D46" i="2"/>
  <c r="F46" i="2" s="1"/>
  <c r="E8" i="3" s="1"/>
  <c r="C5" i="4" s="1"/>
  <c r="G5" i="4" s="1"/>
  <c r="K5" i="4" s="1"/>
  <c r="B39" i="6" s="1"/>
  <c r="E40" i="2"/>
  <c r="D39" i="2"/>
  <c r="D38" i="2"/>
  <c r="E37" i="2"/>
  <c r="H2" i="4"/>
  <c r="J2" i="4" s="1"/>
  <c r="L2" i="4" s="1"/>
  <c r="G2" i="4"/>
  <c r="I2" i="4" s="1"/>
  <c r="K2" i="4" s="1"/>
  <c r="F177" i="2" l="1"/>
  <c r="F178" i="2" s="1"/>
  <c r="F179" i="2" s="1"/>
  <c r="E25" i="3" s="1"/>
  <c r="C22" i="4" s="1"/>
  <c r="G22" i="4" s="1"/>
  <c r="I22" i="4" s="1"/>
  <c r="F185" i="2"/>
  <c r="F186" i="2"/>
  <c r="F187" i="2" s="1"/>
  <c r="E26" i="3" s="1"/>
  <c r="C23" i="4" s="1"/>
  <c r="G23" i="4" s="1"/>
  <c r="I23" i="4" s="1"/>
  <c r="B7" i="6" s="1"/>
  <c r="G154" i="2"/>
  <c r="G155" i="2" s="1"/>
  <c r="G156" i="2" s="1"/>
  <c r="G157" i="2" s="1"/>
  <c r="G158" i="2" s="1"/>
  <c r="G125" i="2"/>
  <c r="G126" i="2" s="1"/>
  <c r="G127" i="2" s="1"/>
  <c r="G128" i="2" s="1"/>
  <c r="F19" i="3" s="1"/>
  <c r="G135" i="2"/>
  <c r="F20" i="3" s="1"/>
  <c r="D17" i="4" s="1"/>
  <c r="H17" i="4" s="1"/>
  <c r="L17" i="4" s="1"/>
  <c r="D40" i="6" s="1"/>
  <c r="F54" i="2"/>
  <c r="F55" i="2" s="1"/>
  <c r="E9" i="3" s="1"/>
  <c r="C6" i="4" s="1"/>
  <c r="G6" i="4" s="1"/>
  <c r="K6" i="4" s="1"/>
  <c r="B40" i="6" s="1"/>
  <c r="F72" i="2"/>
  <c r="E11" i="3" s="1"/>
  <c r="C8" i="4" s="1"/>
  <c r="G8" i="4" s="1"/>
  <c r="K8" i="4" s="1"/>
  <c r="B44" i="6" s="1"/>
  <c r="B46" i="6" s="1"/>
  <c r="B51" i="6" s="1"/>
  <c r="B6" i="3"/>
  <c r="B3" i="4" s="1"/>
  <c r="A37" i="6" s="1"/>
  <c r="A6" i="3"/>
  <c r="G159" i="2" l="1"/>
  <c r="F23" i="3"/>
  <c r="D20" i="4" s="1"/>
  <c r="H20" i="4" s="1"/>
  <c r="J20" i="4" s="1"/>
  <c r="F39" i="3"/>
  <c r="D16" i="4"/>
  <c r="B6" i="6"/>
  <c r="C18" i="6" s="1"/>
  <c r="I34" i="4"/>
  <c r="D36" i="2"/>
  <c r="A36" i="2"/>
  <c r="D35" i="2"/>
  <c r="F35" i="2" s="1"/>
  <c r="C35" i="2"/>
  <c r="A35" i="2"/>
  <c r="F4" i="2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H16" i="4" l="1"/>
  <c r="D34" i="4"/>
  <c r="D4" i="6"/>
  <c r="D19" i="6" s="1"/>
  <c r="B28" i="6" s="1"/>
  <c r="C31" i="6" s="1"/>
  <c r="C32" i="6" s="1"/>
  <c r="D43" i="6" s="1"/>
  <c r="J34" i="4"/>
  <c r="F36" i="2"/>
  <c r="F37" i="2" s="1"/>
  <c r="F38" i="2" s="1"/>
  <c r="F39" i="2" s="1"/>
  <c r="F40" i="2" s="1"/>
  <c r="E6" i="3"/>
  <c r="G72" i="1"/>
  <c r="C3" i="4" l="1"/>
  <c r="E7" i="3"/>
  <c r="C4" i="4" s="1"/>
  <c r="G4" i="4" s="1"/>
  <c r="K4" i="4" s="1"/>
  <c r="B38" i="6" s="1"/>
  <c r="F41" i="2"/>
  <c r="J36" i="4"/>
  <c r="I35" i="4"/>
  <c r="I36" i="4" s="1"/>
  <c r="L16" i="4"/>
  <c r="H34" i="4"/>
  <c r="F72" i="1"/>
  <c r="D39" i="6" l="1"/>
  <c r="D41" i="6" s="1"/>
  <c r="D53" i="6" s="1"/>
  <c r="L34" i="4"/>
  <c r="G3" i="4"/>
  <c r="C34" i="4"/>
  <c r="E39" i="3"/>
  <c r="G34" i="4" l="1"/>
  <c r="K3" i="4"/>
  <c r="B37" i="6" l="1"/>
  <c r="B42" i="6" s="1"/>
  <c r="B53" i="6" s="1"/>
  <c r="K34" i="4"/>
  <c r="L35" i="4" l="1"/>
  <c r="L36" i="4" s="1"/>
  <c r="K36" i="4"/>
</calcChain>
</file>

<file path=xl/sharedStrings.xml><?xml version="1.0" encoding="utf-8"?>
<sst xmlns="http://schemas.openxmlformats.org/spreadsheetml/2006/main" count="495" uniqueCount="137">
  <si>
    <t>Tgl</t>
  </si>
  <si>
    <t>Keterangan</t>
  </si>
  <si>
    <t>Ref.</t>
  </si>
  <si>
    <t>Debit</t>
  </si>
  <si>
    <t>Kredit</t>
  </si>
  <si>
    <t>Kas</t>
  </si>
  <si>
    <t xml:space="preserve">   Modal</t>
  </si>
  <si>
    <t>Total</t>
  </si>
  <si>
    <t>KAS</t>
  </si>
  <si>
    <t>TGL</t>
  </si>
  <si>
    <t>Ref</t>
  </si>
  <si>
    <t>Debet</t>
  </si>
  <si>
    <t>Saldo</t>
  </si>
  <si>
    <t>Jurnal Umum Usaha PENJAHIT RAPI Bulan Juli 2011</t>
  </si>
  <si>
    <t>Nomor Bukti</t>
  </si>
  <si>
    <t xml:space="preserve">   Kas</t>
  </si>
  <si>
    <t>Peralatan jahit (Toyota Portable)</t>
  </si>
  <si>
    <t>Peralatan jahit (Butterfly)</t>
  </si>
  <si>
    <t>Peralatan obrass (Pegasus DL-1)</t>
  </si>
  <si>
    <t>Peralatan jahit</t>
  </si>
  <si>
    <t>Perlengkapan jahit</t>
  </si>
  <si>
    <t xml:space="preserve">   Piutang dagang</t>
  </si>
  <si>
    <t>Beban gaji dan upah</t>
  </si>
  <si>
    <t>Beban upah lembur</t>
  </si>
  <si>
    <t>Utang Dagang</t>
  </si>
  <si>
    <t xml:space="preserve">   Utang Dagang</t>
  </si>
  <si>
    <t>Beban Rupa-rupa</t>
  </si>
  <si>
    <t>Beban Pemeliharaan peralatan jahit</t>
  </si>
  <si>
    <t>Prive Marjuki</t>
  </si>
  <si>
    <t>Beban keamanan dan kebersihan</t>
  </si>
  <si>
    <t>Utang Bank</t>
  </si>
  <si>
    <t>Beban Bunga</t>
  </si>
  <si>
    <t xml:space="preserve">     Utang Bank</t>
  </si>
  <si>
    <t>sewa dibayar dimuka</t>
  </si>
  <si>
    <t xml:space="preserve">   Pendapatan usaha</t>
  </si>
  <si>
    <t>Piutang dagang</t>
  </si>
  <si>
    <t xml:space="preserve">   Pendapatan jahit</t>
  </si>
  <si>
    <t>Bukti 1001</t>
  </si>
  <si>
    <t>Bukti 1002</t>
  </si>
  <si>
    <t>Bukti 1003</t>
  </si>
  <si>
    <t>Bukti 21</t>
  </si>
  <si>
    <t>Bukti 22</t>
  </si>
  <si>
    <t>Bukti 24</t>
  </si>
  <si>
    <t>Bukti 25</t>
  </si>
  <si>
    <t>Bukti 26</t>
  </si>
  <si>
    <t>Bukti 3002</t>
  </si>
  <si>
    <t>Bukti 1006</t>
  </si>
  <si>
    <t>bukti 27</t>
  </si>
  <si>
    <t>bukti 28</t>
  </si>
  <si>
    <t>bukti 29</t>
  </si>
  <si>
    <t>Bukti 29</t>
  </si>
  <si>
    <t>bukti 31</t>
  </si>
  <si>
    <t>Bukti 1004</t>
  </si>
  <si>
    <t>Bukti 31</t>
  </si>
  <si>
    <t>Bukti 32</t>
  </si>
  <si>
    <t>BUKTI 1005</t>
  </si>
  <si>
    <t>Bukti 3004</t>
  </si>
  <si>
    <t>Bukti 33</t>
  </si>
  <si>
    <t>Bukti 34</t>
  </si>
  <si>
    <t>Bukti 35</t>
  </si>
  <si>
    <t>Bukti 36</t>
  </si>
  <si>
    <t>Bukti 37</t>
  </si>
  <si>
    <t>PIUTANG DAGANG</t>
  </si>
  <si>
    <t>NERACA</t>
  </si>
  <si>
    <t>KODE REK</t>
  </si>
  <si>
    <t>NAMA REKENING</t>
  </si>
  <si>
    <t>DEBET</t>
  </si>
  <si>
    <t>KREDIT</t>
  </si>
  <si>
    <t>PIUTANG USAHA</t>
  </si>
  <si>
    <t>TOTAL</t>
  </si>
  <si>
    <t>PENJAHIT RAPI</t>
  </si>
  <si>
    <t>KODE</t>
  </si>
  <si>
    <t>NAMA AKUN</t>
  </si>
  <si>
    <t>NERACA SALDO</t>
  </si>
  <si>
    <t>penyesuaian</t>
  </si>
  <si>
    <t>NSD</t>
  </si>
  <si>
    <t>LABA RUGI</t>
  </si>
  <si>
    <t>JURNAL PENYESUAIN</t>
  </si>
  <si>
    <t xml:space="preserve">     PENDAPATAN USAHA</t>
  </si>
  <si>
    <t>SEWA DIBAYAR DIMUKA</t>
  </si>
  <si>
    <t>BEBAN SEWA</t>
  </si>
  <si>
    <t xml:space="preserve">     SEWA DIBAYAR DIMUKA</t>
  </si>
  <si>
    <t>`13</t>
  </si>
  <si>
    <t>Perlengkapan Jahit</t>
  </si>
  <si>
    <t>Perlengkapan Rupa-Rupa</t>
  </si>
  <si>
    <t>-</t>
  </si>
  <si>
    <t>Peralatan Jahit</t>
  </si>
  <si>
    <t>Akum. Peny. Peralatan Jahit</t>
  </si>
  <si>
    <t>Peralatan Obras</t>
  </si>
  <si>
    <t>Akum. Peny. Peralatan Obras</t>
  </si>
  <si>
    <t>Peralatan lain</t>
  </si>
  <si>
    <t>Akum. Peny. Peralatan Lain</t>
  </si>
  <si>
    <t>Utang Gaji dan Upah</t>
  </si>
  <si>
    <t>Utang Air dan Listrik</t>
  </si>
  <si>
    <t>Utang dagang</t>
  </si>
  <si>
    <t>Modal</t>
  </si>
  <si>
    <t>Prive</t>
  </si>
  <si>
    <t>Pendapatan Jahit</t>
  </si>
  <si>
    <t>Pendapatan Obras</t>
  </si>
  <si>
    <t>Pendapatan lain-lain</t>
  </si>
  <si>
    <t>Beban bunga</t>
  </si>
  <si>
    <t>Beban air dan listrik</t>
  </si>
  <si>
    <t>Beban sewa kios</t>
  </si>
  <si>
    <t>Beban perlengkapan jahit</t>
  </si>
  <si>
    <t>Beban pemeliharaan peralatan</t>
  </si>
  <si>
    <t>Beban rupa-rupa</t>
  </si>
  <si>
    <t>Beban Peny. Peralatan Jahit</t>
  </si>
  <si>
    <t>Beban Peny. Peralatan Obras</t>
  </si>
  <si>
    <t>Beban Peny. Peralatan Lain</t>
  </si>
  <si>
    <t>Piutang Dagang</t>
  </si>
  <si>
    <t>Sewa Dibayar Dimuka</t>
  </si>
  <si>
    <t>PER JULI 2011</t>
  </si>
  <si>
    <t>BEBAN PEMAKAIAN PERLENGKAPAN JAHIT</t>
  </si>
  <si>
    <t xml:space="preserve">     PERLENGKAPAN JAHIT</t>
  </si>
  <si>
    <t>BEBAN PENY PERALATAN JAHIT</t>
  </si>
  <si>
    <t xml:space="preserve">     AKM PENY PERALATAN JAHIT</t>
  </si>
  <si>
    <t>BEBAN LISTRIK DAN AIR</t>
  </si>
  <si>
    <t xml:space="preserve">     UTANG LISTRIK DAN AIR</t>
  </si>
  <si>
    <t>BEBAN GAJI DAN UPAH</t>
  </si>
  <si>
    <t xml:space="preserve">     UTANG GAJI DAN UPAH</t>
  </si>
  <si>
    <t>laporan laba rugi</t>
  </si>
  <si>
    <t>per 31 juli 2016</t>
  </si>
  <si>
    <t xml:space="preserve">pendapatan </t>
  </si>
  <si>
    <t>JUMLAH BEBAN</t>
  </si>
  <si>
    <t xml:space="preserve">Laba bersih </t>
  </si>
  <si>
    <t>laporan perubahan modal</t>
  </si>
  <si>
    <t>per 31</t>
  </si>
  <si>
    <t>modal awal</t>
  </si>
  <si>
    <t>laba rugi</t>
  </si>
  <si>
    <t>penambahan modal</t>
  </si>
  <si>
    <t>modal akhir</t>
  </si>
  <si>
    <t>HARTA LANCAR</t>
  </si>
  <si>
    <t>HARTA TETAP</t>
  </si>
  <si>
    <t>TOTAL JUMLAH HARTA</t>
  </si>
  <si>
    <t>MODAL</t>
  </si>
  <si>
    <t>JUMLAH PASIVA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</si>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</sst>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[$Rp-421]* #,##0.00_);_([$Rp-421]* \(#,##0.00\);_([$Rp-421]* &quot;-&quot;??_);_(@_)"/>
    <numFmt numFmtId="165" formatCode="[$Rp-421]#,##0.00"/>
  </numFmts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9">
    <xf numFmtId="0" fontId="0" fillId="0" borderId="0" xfId="0"/>
    <xf numFmtId="44" fontId="0" fillId="0" borderId="0" xfId="0" applyNumberFormat="1"/>
    <xf numFmtId="0" fontId="0" fillId="0" borderId="0" xfId="0" applyAlignment="1">
      <alignment shrinkToFit="1"/>
    </xf>
    <xf numFmtId="0" fontId="0" fillId="0" borderId="1" xfId="0" applyBorder="1"/>
    <xf numFmtId="44" fontId="0" fillId="0" borderId="1" xfId="0" applyNumberFormat="1" applyBorder="1"/>
    <xf numFmtId="0" fontId="1" fillId="0" borderId="5" xfId="0" applyFont="1" applyBorder="1" applyAlignment="1">
      <alignment horizontal="center" vertical="center" shrinkToFit="1"/>
    </xf>
    <xf numFmtId="44" fontId="1" fillId="0" borderId="5" xfId="0" applyNumberFormat="1" applyFont="1" applyBorder="1" applyAlignment="1">
      <alignment horizontal="center" vertical="center" shrinkToFit="1"/>
    </xf>
    <xf numFmtId="0" fontId="0" fillId="0" borderId="6" xfId="0" applyBorder="1"/>
    <xf numFmtId="44" fontId="0" fillId="0" borderId="6" xfId="0" applyNumberFormat="1" applyBorder="1"/>
    <xf numFmtId="44" fontId="0" fillId="0" borderId="7" xfId="0" applyNumberFormat="1" applyBorder="1"/>
    <xf numFmtId="44" fontId="0" fillId="0" borderId="8" xfId="0" applyNumberFormat="1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0" fillId="0" borderId="3" xfId="0" applyBorder="1"/>
    <xf numFmtId="44" fontId="0" fillId="0" borderId="3" xfId="0" applyNumberFormat="1" applyBorder="1"/>
    <xf numFmtId="44" fontId="0" fillId="0" borderId="4" xfId="0" applyNumberFormat="1" applyBorder="1"/>
    <xf numFmtId="0" fontId="0" fillId="0" borderId="18" xfId="0" applyBorder="1"/>
    <xf numFmtId="0" fontId="0" fillId="0" borderId="21" xfId="0" applyBorder="1"/>
    <xf numFmtId="0" fontId="0" fillId="2" borderId="14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9" xfId="0" applyFill="1" applyBorder="1"/>
    <xf numFmtId="44" fontId="0" fillId="2" borderId="9" xfId="0" applyNumberFormat="1" applyFill="1" applyBorder="1"/>
    <xf numFmtId="44" fontId="0" fillId="2" borderId="10" xfId="0" applyNumberFormat="1" applyFill="1" applyBorder="1"/>
    <xf numFmtId="0" fontId="0" fillId="2" borderId="0" xfId="0" applyFill="1"/>
    <xf numFmtId="0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23" xfId="0" applyBorder="1"/>
    <xf numFmtId="0" fontId="0" fillId="0" borderId="22" xfId="0" applyBorder="1"/>
    <xf numFmtId="44" fontId="0" fillId="0" borderId="22" xfId="0" applyNumberFormat="1" applyBorder="1"/>
    <xf numFmtId="44" fontId="0" fillId="0" borderId="24" xfId="0" applyNumberFormat="1" applyBorder="1"/>
    <xf numFmtId="1" fontId="1" fillId="0" borderId="5" xfId="0" applyNumberFormat="1" applyFont="1" applyBorder="1" applyAlignment="1">
      <alignment horizontal="center" vertical="center" shrinkToFit="1"/>
    </xf>
    <xf numFmtId="1" fontId="0" fillId="0" borderId="11" xfId="0" applyNumberFormat="1" applyBorder="1"/>
    <xf numFmtId="1" fontId="0" fillId="0" borderId="23" xfId="0" applyNumberFormat="1" applyBorder="1"/>
    <xf numFmtId="1" fontId="0" fillId="0" borderId="12" xfId="0" applyNumberFormat="1" applyBorder="1"/>
    <xf numFmtId="1" fontId="0" fillId="2" borderId="20" xfId="0" applyNumberFormat="1" applyFill="1" applyBorder="1"/>
    <xf numFmtId="1" fontId="0" fillId="0" borderId="3" xfId="0" applyNumberFormat="1" applyBorder="1"/>
    <xf numFmtId="1" fontId="0" fillId="0" borderId="0" xfId="0" applyNumberFormat="1"/>
    <xf numFmtId="0" fontId="0" fillId="0" borderId="14" xfId="0" applyFill="1" applyBorder="1"/>
    <xf numFmtId="0" fontId="0" fillId="0" borderId="19" xfId="0" applyFill="1" applyBorder="1"/>
    <xf numFmtId="0" fontId="0" fillId="0" borderId="16" xfId="0" applyFill="1" applyBorder="1"/>
    <xf numFmtId="1" fontId="0" fillId="0" borderId="16" xfId="0" applyNumberFormat="1" applyFill="1" applyBorder="1"/>
    <xf numFmtId="0" fontId="0" fillId="0" borderId="5" xfId="0" applyFill="1" applyBorder="1"/>
    <xf numFmtId="44" fontId="0" fillId="0" borderId="5" xfId="0" applyNumberFormat="1" applyFill="1" applyBorder="1"/>
    <xf numFmtId="44" fontId="0" fillId="0" borderId="17" xfId="0" applyNumberFormat="1" applyFill="1" applyBorder="1"/>
    <xf numFmtId="0" fontId="0" fillId="0" borderId="0" xfId="0" applyFill="1"/>
    <xf numFmtId="0" fontId="0" fillId="0" borderId="21" xfId="0" applyFill="1" applyBorder="1"/>
    <xf numFmtId="0" fontId="0" fillId="0" borderId="1" xfId="0" applyFill="1" applyBorder="1"/>
    <xf numFmtId="1" fontId="0" fillId="0" borderId="1" xfId="0" applyNumberFormat="1" applyFill="1" applyBorder="1"/>
    <xf numFmtId="44" fontId="0" fillId="0" borderId="1" xfId="0" applyNumberFormat="1" applyFill="1" applyBorder="1"/>
    <xf numFmtId="0" fontId="0" fillId="2" borderId="25" xfId="0" applyFill="1" applyBorder="1"/>
    <xf numFmtId="0" fontId="0" fillId="2" borderId="26" xfId="0" applyFill="1" applyBorder="1"/>
    <xf numFmtId="1" fontId="0" fillId="2" borderId="26" xfId="0" applyNumberFormat="1" applyFill="1" applyBorder="1"/>
    <xf numFmtId="0" fontId="0" fillId="2" borderId="27" xfId="0" applyFill="1" applyBorder="1"/>
    <xf numFmtId="44" fontId="0" fillId="2" borderId="27" xfId="0" applyNumberFormat="1" applyFill="1" applyBorder="1"/>
    <xf numFmtId="44" fontId="0" fillId="2" borderId="28" xfId="0" applyNumberFormat="1" applyFill="1" applyBorder="1"/>
    <xf numFmtId="0" fontId="0" fillId="3" borderId="11" xfId="0" applyFill="1" applyBorder="1"/>
    <xf numFmtId="1" fontId="0" fillId="3" borderId="11" xfId="0" applyNumberFormat="1" applyFill="1" applyBorder="1"/>
    <xf numFmtId="0" fontId="0" fillId="3" borderId="6" xfId="0" applyFill="1" applyBorder="1"/>
    <xf numFmtId="44" fontId="0" fillId="3" borderId="6" xfId="0" applyNumberFormat="1" applyFill="1" applyBorder="1"/>
    <xf numFmtId="44" fontId="0" fillId="3" borderId="7" xfId="0" applyNumberFormat="1" applyFill="1" applyBorder="1"/>
    <xf numFmtId="0" fontId="0" fillId="3" borderId="20" xfId="0" applyFill="1" applyBorder="1"/>
    <xf numFmtId="1" fontId="0" fillId="3" borderId="20" xfId="0" applyNumberFormat="1" applyFill="1" applyBorder="1"/>
    <xf numFmtId="0" fontId="0" fillId="3" borderId="9" xfId="0" applyFill="1" applyBorder="1"/>
    <xf numFmtId="44" fontId="0" fillId="3" borderId="9" xfId="0" applyNumberFormat="1" applyFill="1" applyBorder="1"/>
    <xf numFmtId="44" fontId="0" fillId="3" borderId="10" xfId="0" applyNumberFormat="1" applyFill="1" applyBorder="1"/>
    <xf numFmtId="0" fontId="0" fillId="3" borderId="26" xfId="0" applyFill="1" applyBorder="1"/>
    <xf numFmtId="1" fontId="0" fillId="3" borderId="26" xfId="0" applyNumberFormat="1" applyFill="1" applyBorder="1"/>
    <xf numFmtId="0" fontId="0" fillId="3" borderId="27" xfId="0" applyFill="1" applyBorder="1"/>
    <xf numFmtId="44" fontId="0" fillId="3" borderId="27" xfId="0" applyNumberFormat="1" applyFill="1" applyBorder="1"/>
    <xf numFmtId="44" fontId="0" fillId="3" borderId="28" xfId="0" applyNumberFormat="1" applyFill="1" applyBorder="1"/>
    <xf numFmtId="0" fontId="0" fillId="3" borderId="19" xfId="0" applyFill="1" applyBorder="1"/>
    <xf numFmtId="0" fontId="0" fillId="3" borderId="0" xfId="0" applyFill="1"/>
    <xf numFmtId="0" fontId="1" fillId="0" borderId="5" xfId="0" applyFont="1" applyBorder="1" applyAlignment="1">
      <alignment horizontal="center" vertical="center" shrinkToFit="1"/>
    </xf>
    <xf numFmtId="1" fontId="0" fillId="0" borderId="1" xfId="0" applyNumberFormat="1" applyBorder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4" fontId="2" fillId="0" borderId="0" xfId="0" applyNumberFormat="1" applyFont="1" applyAlignment="1">
      <alignment horizontal="center"/>
    </xf>
    <xf numFmtId="44" fontId="2" fillId="0" borderId="0" xfId="0" applyNumberFormat="1" applyFont="1"/>
    <xf numFmtId="44" fontId="0" fillId="3" borderId="1" xfId="0" applyNumberFormat="1" applyFill="1" applyBorder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/>
    <xf numFmtId="44" fontId="0" fillId="0" borderId="5" xfId="0" applyNumberFormat="1" applyBorder="1"/>
    <xf numFmtId="0" fontId="0" fillId="0" borderId="29" xfId="0" applyBorder="1" applyAlignment="1">
      <alignment horizontal="center"/>
    </xf>
    <xf numFmtId="0" fontId="0" fillId="0" borderId="29" xfId="0" applyBorder="1"/>
    <xf numFmtId="44" fontId="0" fillId="0" borderId="29" xfId="0" applyNumberFormat="1" applyBorder="1"/>
    <xf numFmtId="44" fontId="0" fillId="3" borderId="1" xfId="0" applyNumberFormat="1" applyFill="1" applyBorder="1" applyAlignment="1">
      <alignment horizontal="center"/>
    </xf>
    <xf numFmtId="0" fontId="0" fillId="0" borderId="1" xfId="0" applyNumberFormat="1" applyBorder="1"/>
    <xf numFmtId="165" fontId="0" fillId="0" borderId="1" xfId="0" applyNumberFormat="1" applyBorder="1"/>
    <xf numFmtId="0" fontId="0" fillId="0" borderId="12" xfId="0" applyBorder="1"/>
    <xf numFmtId="165" fontId="0" fillId="0" borderId="1" xfId="0" applyNumberFormat="1" applyFill="1" applyBorder="1"/>
    <xf numFmtId="0" fontId="0" fillId="0" borderId="0" xfId="0" applyAlignment="1">
      <alignment horizontal="center"/>
    </xf>
    <xf numFmtId="44" fontId="1" fillId="3" borderId="5" xfId="0" applyNumberFormat="1" applyFont="1" applyFill="1" applyBorder="1"/>
    <xf numFmtId="0" fontId="0" fillId="0" borderId="1" xfId="0" applyBorder="1" applyAlignment="1">
      <alignment horizontal="center"/>
    </xf>
    <xf numFmtId="43" fontId="1" fillId="5" borderId="1" xfId="0" applyNumberFormat="1" applyFont="1" applyFill="1" applyBorder="1"/>
    <xf numFmtId="0" fontId="0" fillId="0" borderId="30" xfId="0" applyBorder="1"/>
    <xf numFmtId="0" fontId="0" fillId="0" borderId="31" xfId="0" applyBorder="1"/>
    <xf numFmtId="0" fontId="0" fillId="0" borderId="12" xfId="0" applyBorder="1"/>
    <xf numFmtId="44" fontId="0" fillId="3" borderId="1" xfId="0" applyNumberFormat="1" applyFill="1" applyBorder="1"/>
    <xf numFmtId="0" fontId="0" fillId="5" borderId="12" xfId="0" applyFill="1" applyBorder="1"/>
    <xf numFmtId="1" fontId="0" fillId="5" borderId="12" xfId="0" applyNumberFormat="1" applyFill="1" applyBorder="1"/>
    <xf numFmtId="44" fontId="0" fillId="5" borderId="1" xfId="0" applyNumberFormat="1" applyFill="1" applyBorder="1"/>
    <xf numFmtId="0" fontId="0" fillId="5" borderId="1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ill="1" applyBorder="1"/>
    <xf numFmtId="1" fontId="0" fillId="5" borderId="1" xfId="0" applyNumberFormat="1" applyFill="1" applyBorder="1"/>
    <xf numFmtId="0" fontId="0" fillId="0" borderId="0" xfId="0" applyBorder="1"/>
    <xf numFmtId="44" fontId="0" fillId="0" borderId="0" xfId="0" applyNumberFormat="1" applyBorder="1"/>
    <xf numFmtId="44" fontId="1" fillId="0" borderId="0" xfId="0" applyNumberFormat="1" applyFont="1" applyBorder="1"/>
    <xf numFmtId="0" fontId="0" fillId="6" borderId="13" xfId="0" applyFill="1" applyBorder="1"/>
    <xf numFmtId="0" fontId="0" fillId="6" borderId="18" xfId="0" applyFill="1" applyBorder="1"/>
    <xf numFmtId="0" fontId="0" fillId="6" borderId="11" xfId="0" applyFill="1" applyBorder="1"/>
    <xf numFmtId="1" fontId="0" fillId="6" borderId="11" xfId="0" applyNumberFormat="1" applyFill="1" applyBorder="1"/>
    <xf numFmtId="0" fontId="0" fillId="6" borderId="6" xfId="0" applyFill="1" applyBorder="1"/>
    <xf numFmtId="44" fontId="0" fillId="6" borderId="6" xfId="0" applyNumberFormat="1" applyFill="1" applyBorder="1"/>
    <xf numFmtId="44" fontId="0" fillId="6" borderId="7" xfId="0" applyNumberFormat="1" applyFill="1" applyBorder="1"/>
    <xf numFmtId="0" fontId="0" fillId="6" borderId="0" xfId="0" applyFill="1"/>
    <xf numFmtId="0" fontId="0" fillId="6" borderId="14" xfId="0" applyFill="1" applyBorder="1"/>
    <xf numFmtId="0" fontId="0" fillId="6" borderId="21" xfId="0" applyFill="1" applyBorder="1"/>
    <xf numFmtId="0" fontId="0" fillId="6" borderId="1" xfId="0" applyFill="1" applyBorder="1"/>
    <xf numFmtId="1" fontId="0" fillId="6" borderId="1" xfId="0" applyNumberFormat="1" applyFill="1" applyBorder="1"/>
    <xf numFmtId="44" fontId="0" fillId="6" borderId="1" xfId="0" applyNumberFormat="1" applyFill="1" applyBorder="1"/>
    <xf numFmtId="0" fontId="0" fillId="6" borderId="12" xfId="0" applyFill="1" applyBorder="1"/>
    <xf numFmtId="1" fontId="0" fillId="6" borderId="12" xfId="0" applyNumberFormat="1" applyFill="1" applyBorder="1"/>
    <xf numFmtId="44" fontId="0" fillId="6" borderId="8" xfId="0" applyNumberFormat="1" applyFill="1" applyBorder="1"/>
    <xf numFmtId="0" fontId="0" fillId="6" borderId="19" xfId="0" applyFill="1" applyBorder="1"/>
    <xf numFmtId="0" fontId="0" fillId="6" borderId="20" xfId="0" applyFill="1" applyBorder="1"/>
    <xf numFmtId="1" fontId="0" fillId="6" borderId="20" xfId="0" applyNumberFormat="1" applyFill="1" applyBorder="1"/>
    <xf numFmtId="0" fontId="0" fillId="6" borderId="9" xfId="0" applyFill="1" applyBorder="1"/>
    <xf numFmtId="44" fontId="0" fillId="6" borderId="9" xfId="0" applyNumberFormat="1" applyFill="1" applyBorder="1"/>
    <xf numFmtId="44" fontId="0" fillId="6" borderId="10" xfId="0" applyNumberFormat="1" applyFill="1" applyBorder="1"/>
    <xf numFmtId="0" fontId="0" fillId="6" borderId="16" xfId="0" applyFill="1" applyBorder="1"/>
    <xf numFmtId="1" fontId="0" fillId="6" borderId="16" xfId="0" applyNumberFormat="1" applyFill="1" applyBorder="1"/>
    <xf numFmtId="0" fontId="0" fillId="6" borderId="5" xfId="0" applyFill="1" applyBorder="1"/>
    <xf numFmtId="44" fontId="0" fillId="6" borderId="5" xfId="0" applyNumberFormat="1" applyFill="1" applyBorder="1"/>
    <xf numFmtId="44" fontId="0" fillId="6" borderId="17" xfId="0" applyNumberFormat="1" applyFill="1" applyBorder="1"/>
    <xf numFmtId="0" fontId="0" fillId="6" borderId="6" xfId="0" applyFont="1" applyFill="1" applyBorder="1"/>
    <xf numFmtId="0" fontId="0" fillId="6" borderId="25" xfId="0" applyFill="1" applyBorder="1"/>
    <xf numFmtId="0" fontId="0" fillId="6" borderId="26" xfId="0" applyFill="1" applyBorder="1"/>
    <xf numFmtId="1" fontId="0" fillId="6" borderId="26" xfId="0" applyNumberFormat="1" applyFill="1" applyBorder="1"/>
    <xf numFmtId="0" fontId="0" fillId="6" borderId="27" xfId="0" applyFill="1" applyBorder="1"/>
    <xf numFmtId="44" fontId="0" fillId="6" borderId="27" xfId="0" applyNumberFormat="1" applyFill="1" applyBorder="1"/>
    <xf numFmtId="44" fontId="0" fillId="6" borderId="28" xfId="0" applyNumberFormat="1" applyFill="1" applyBorder="1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3" fillId="0" borderId="1" xfId="0" applyNumberFormat="1" applyFont="1" applyBorder="1"/>
    <xf numFmtId="0" fontId="3" fillId="0" borderId="1" xfId="0" applyFont="1" applyBorder="1"/>
    <xf numFmtId="44" fontId="3" fillId="0" borderId="1" xfId="0" applyNumberFormat="1" applyFont="1" applyBorder="1"/>
    <xf numFmtId="43" fontId="3" fillId="0" borderId="1" xfId="0" applyNumberFormat="1" applyFont="1" applyBorder="1"/>
    <xf numFmtId="0" fontId="3" fillId="0" borderId="0" xfId="0" applyFont="1"/>
    <xf numFmtId="43" fontId="3" fillId="0" borderId="0" xfId="0" applyNumberFormat="1" applyFont="1"/>
    <xf numFmtId="43" fontId="3" fillId="5" borderId="0" xfId="0" applyNumberFormat="1" applyFont="1" applyFill="1"/>
    <xf numFmtId="0" fontId="4" fillId="0" borderId="1" xfId="0" applyFont="1" applyBorder="1" applyAlignment="1">
      <alignment horizontal="justify" vertical="top" wrapText="1"/>
    </xf>
    <xf numFmtId="44" fontId="3" fillId="0" borderId="1" xfId="0" applyNumberFormat="1" applyFont="1" applyBorder="1" applyAlignment="1">
      <alignment horizontal="right" vertical="top" wrapText="1"/>
    </xf>
    <xf numFmtId="0" fontId="0" fillId="5" borderId="11" xfId="0" applyFill="1" applyBorder="1"/>
    <xf numFmtId="1" fontId="0" fillId="5" borderId="11" xfId="0" applyNumberFormat="1" applyFill="1" applyBorder="1"/>
    <xf numFmtId="0" fontId="0" fillId="5" borderId="6" xfId="0" applyFill="1" applyBorder="1"/>
    <xf numFmtId="44" fontId="0" fillId="5" borderId="6" xfId="0" applyNumberFormat="1" applyFill="1" applyBorder="1"/>
    <xf numFmtId="44" fontId="0" fillId="5" borderId="7" xfId="0" applyNumberFormat="1" applyFill="1" applyBorder="1"/>
    <xf numFmtId="0" fontId="0" fillId="5" borderId="16" xfId="0" applyFill="1" applyBorder="1"/>
    <xf numFmtId="1" fontId="0" fillId="5" borderId="16" xfId="0" applyNumberFormat="1" applyFill="1" applyBorder="1"/>
    <xf numFmtId="0" fontId="0" fillId="5" borderId="5" xfId="0" applyFill="1" applyBorder="1"/>
    <xf numFmtId="44" fontId="0" fillId="5" borderId="5" xfId="0" applyNumberFormat="1" applyFill="1" applyBorder="1"/>
    <xf numFmtId="44" fontId="0" fillId="5" borderId="17" xfId="0" applyNumberFormat="1" applyFill="1" applyBorder="1"/>
    <xf numFmtId="0" fontId="0" fillId="5" borderId="23" xfId="0" applyFill="1" applyBorder="1"/>
    <xf numFmtId="1" fontId="0" fillId="5" borderId="23" xfId="0" applyNumberFormat="1" applyFill="1" applyBorder="1"/>
    <xf numFmtId="0" fontId="0" fillId="5" borderId="22" xfId="0" applyFill="1" applyBorder="1"/>
    <xf numFmtId="44" fontId="0" fillId="5" borderId="22" xfId="0" applyNumberFormat="1" applyFill="1" applyBorder="1"/>
    <xf numFmtId="44" fontId="0" fillId="5" borderId="24" xfId="0" applyNumberFormat="1" applyFill="1" applyBorder="1"/>
    <xf numFmtId="44" fontId="0" fillId="5" borderId="8" xfId="0" applyNumberFormat="1" applyFill="1" applyBorder="1"/>
    <xf numFmtId="0" fontId="0" fillId="5" borderId="33" xfId="0" applyFill="1" applyBorder="1"/>
    <xf numFmtId="0" fontId="0" fillId="5" borderId="34" xfId="0" applyFill="1" applyBorder="1"/>
    <xf numFmtId="0" fontId="0" fillId="5" borderId="1" xfId="0" applyFont="1" applyFill="1" applyBorder="1"/>
    <xf numFmtId="0" fontId="0" fillId="5" borderId="0" xfId="0" applyFill="1" applyBorder="1"/>
    <xf numFmtId="1" fontId="0" fillId="5" borderId="0" xfId="0" applyNumberFormat="1" applyFill="1" applyBorder="1"/>
    <xf numFmtId="44" fontId="0" fillId="5" borderId="0" xfId="0" applyNumberFormat="1" applyFill="1" applyBorder="1"/>
    <xf numFmtId="44" fontId="3" fillId="5" borderId="1" xfId="0" applyNumberFormat="1" applyFont="1" applyFill="1" applyBorder="1"/>
    <xf numFmtId="44" fontId="1" fillId="5" borderId="0" xfId="0" applyNumberFormat="1" applyFont="1" applyFill="1"/>
    <xf numFmtId="44" fontId="1" fillId="5" borderId="1" xfId="0" applyNumberFormat="1" applyFont="1" applyFill="1" applyBorder="1"/>
    <xf numFmtId="44" fontId="3" fillId="5" borderId="0" xfId="0" applyNumberFormat="1" applyFont="1" applyFill="1"/>
    <xf numFmtId="44" fontId="1" fillId="5" borderId="30" xfId="0" applyNumberFormat="1" applyFont="1" applyFill="1" applyBorder="1" applyAlignment="1"/>
    <xf numFmtId="44" fontId="1" fillId="5" borderId="12" xfId="0" applyNumberFormat="1" applyFont="1" applyFill="1" applyBorder="1" applyAlignment="1"/>
    <xf numFmtId="0" fontId="0" fillId="0" borderId="35" xfId="0" applyBorder="1"/>
    <xf numFmtId="44" fontId="0" fillId="0" borderId="16" xfId="0" applyNumberFormat="1" applyBorder="1"/>
    <xf numFmtId="0" fontId="0" fillId="0" borderId="36" xfId="0" applyBorder="1"/>
    <xf numFmtId="0" fontId="0" fillId="0" borderId="32" xfId="0" applyBorder="1"/>
    <xf numFmtId="44" fontId="1" fillId="0" borderId="32" xfId="0" applyNumberFormat="1" applyFont="1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44" fontId="0" fillId="0" borderId="39" xfId="0" applyNumberFormat="1" applyBorder="1"/>
    <xf numFmtId="44" fontId="1" fillId="0" borderId="39" xfId="0" applyNumberFormat="1" applyFont="1" applyBorder="1"/>
    <xf numFmtId="0" fontId="0" fillId="0" borderId="16" xfId="0" applyBorder="1"/>
    <xf numFmtId="44" fontId="0" fillId="0" borderId="32" xfId="0" applyNumberFormat="1" applyBorder="1"/>
    <xf numFmtId="44" fontId="1" fillId="0" borderId="23" xfId="0" applyNumberFormat="1" applyFont="1" applyBorder="1"/>
    <xf numFmtId="0" fontId="1" fillId="0" borderId="1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44" fontId="0" fillId="3" borderId="30" xfId="0" applyNumberFormat="1" applyFill="1" applyBorder="1" applyAlignment="1">
      <alignment horizontal="center"/>
    </xf>
    <xf numFmtId="44" fontId="0" fillId="3" borderId="12" xfId="0" applyNumberFormat="1" applyFill="1" applyBorder="1" applyAlignment="1">
      <alignment horizontal="center"/>
    </xf>
    <xf numFmtId="0" fontId="0" fillId="3" borderId="5" xfId="0" applyNumberFormat="1" applyFill="1" applyBorder="1" applyAlignment="1">
      <alignment horizontal="center"/>
    </xf>
    <xf numFmtId="0" fontId="0" fillId="3" borderId="22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44" fontId="0" fillId="3" borderId="5" xfId="0" applyNumberFormat="1" applyFill="1" applyBorder="1" applyAlignment="1">
      <alignment horizontal="center"/>
    </xf>
    <xf numFmtId="44" fontId="0" fillId="3" borderId="22" xfId="0" applyNumberFormat="1" applyFill="1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1" fontId="0" fillId="0" borderId="0" xfId="0" applyNumberFormat="1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12" xfId="0" applyFill="1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12" xfId="0" applyBorder="1"/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2" xfId="0" applyBorder="1" applyAlignment="1">
      <alignment horizontal="left"/>
    </xf>
    <xf numFmtId="1" fontId="0" fillId="0" borderId="30" xfId="0" applyNumberFormat="1" applyFill="1" applyBorder="1"/>
    <xf numFmtId="0" fontId="3" fillId="3" borderId="1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topLeftCell="A46" zoomScale="85" zoomScaleNormal="85" workbookViewId="0">
      <selection activeCell="C4" sqref="C4"/>
    </sheetView>
  </sheetViews>
  <sheetFormatPr defaultRowHeight="15" x14ac:dyDescent="0.25"/>
  <cols>
    <col min="1" max="1" width="4.85546875" customWidth="1"/>
    <col min="2" max="2" width="1.7109375" customWidth="1"/>
    <col min="3" max="3" width="38.140625" customWidth="1"/>
    <col min="4" max="4" width="11.5703125" style="40" customWidth="1"/>
    <col min="5" max="5" width="7.28515625" customWidth="1"/>
    <col min="6" max="7" width="18.28515625" style="1" customWidth="1"/>
  </cols>
  <sheetData>
    <row r="1" spans="1:7" s="2" customFormat="1" x14ac:dyDescent="0.25">
      <c r="A1" s="203" t="s">
        <v>13</v>
      </c>
      <c r="B1" s="203"/>
      <c r="C1" s="203"/>
      <c r="D1" s="203"/>
      <c r="E1" s="203"/>
      <c r="F1" s="203"/>
      <c r="G1" s="203"/>
    </row>
    <row r="2" spans="1:7" s="2" customFormat="1" ht="15.75" thickBot="1" x14ac:dyDescent="0.3">
      <c r="A2" s="204" t="s">
        <v>0</v>
      </c>
      <c r="B2" s="204"/>
      <c r="C2" s="5" t="s">
        <v>1</v>
      </c>
      <c r="D2" s="34" t="s">
        <v>14</v>
      </c>
      <c r="E2" s="5" t="s">
        <v>2</v>
      </c>
      <c r="F2" s="6" t="s">
        <v>3</v>
      </c>
      <c r="G2" s="6" t="s">
        <v>4</v>
      </c>
    </row>
    <row r="3" spans="1:7" s="123" customFormat="1" x14ac:dyDescent="0.25">
      <c r="A3" s="116">
        <v>1</v>
      </c>
      <c r="B3" s="117"/>
      <c r="C3" s="118" t="s">
        <v>5</v>
      </c>
      <c r="D3" s="119">
        <v>1001</v>
      </c>
      <c r="E3" s="120">
        <v>111</v>
      </c>
      <c r="F3" s="121">
        <v>26000</v>
      </c>
      <c r="G3" s="122"/>
    </row>
    <row r="4" spans="1:7" s="48" customFormat="1" ht="15.75" thickBot="1" x14ac:dyDescent="0.3">
      <c r="A4" s="41"/>
      <c r="B4" s="42"/>
      <c r="C4" s="43" t="s">
        <v>6</v>
      </c>
      <c r="D4" s="44"/>
      <c r="E4" s="45">
        <v>311</v>
      </c>
      <c r="F4" s="46"/>
      <c r="G4" s="47">
        <v>26000</v>
      </c>
    </row>
    <row r="5" spans="1:7" s="123" customFormat="1" x14ac:dyDescent="0.25">
      <c r="A5" s="124">
        <v>1</v>
      </c>
      <c r="B5" s="125"/>
      <c r="C5" s="126" t="s">
        <v>5</v>
      </c>
      <c r="D5" s="127">
        <v>1002</v>
      </c>
      <c r="E5" s="126">
        <v>111</v>
      </c>
      <c r="F5" s="128">
        <v>19600</v>
      </c>
      <c r="G5" s="128"/>
    </row>
    <row r="6" spans="1:7" s="48" customFormat="1" x14ac:dyDescent="0.25">
      <c r="A6" s="41"/>
      <c r="B6" s="49"/>
      <c r="C6" s="50" t="s">
        <v>32</v>
      </c>
      <c r="D6" s="51"/>
      <c r="E6" s="50">
        <v>216</v>
      </c>
      <c r="F6" s="52"/>
      <c r="G6" s="52">
        <v>19600</v>
      </c>
    </row>
    <row r="7" spans="1:7" s="123" customFormat="1" ht="15.75" thickBot="1" x14ac:dyDescent="0.3">
      <c r="A7" s="124">
        <v>1</v>
      </c>
      <c r="B7" s="125"/>
      <c r="C7" s="126" t="s">
        <v>33</v>
      </c>
      <c r="D7" s="127">
        <v>21</v>
      </c>
      <c r="E7" s="126">
        <v>118</v>
      </c>
      <c r="F7" s="128">
        <v>1800</v>
      </c>
      <c r="G7" s="128"/>
    </row>
    <row r="8" spans="1:7" x14ac:dyDescent="0.25">
      <c r="A8" s="13"/>
      <c r="B8" s="19"/>
      <c r="C8" s="30" t="s">
        <v>15</v>
      </c>
      <c r="D8" s="36"/>
      <c r="E8" s="31">
        <v>111</v>
      </c>
      <c r="F8" s="32"/>
      <c r="G8" s="33">
        <v>1800</v>
      </c>
    </row>
    <row r="9" spans="1:7" s="123" customFormat="1" x14ac:dyDescent="0.25">
      <c r="A9" s="124">
        <v>2</v>
      </c>
      <c r="B9" s="125"/>
      <c r="C9" s="129" t="s">
        <v>16</v>
      </c>
      <c r="D9" s="130">
        <v>22</v>
      </c>
      <c r="E9" s="126">
        <v>131</v>
      </c>
      <c r="F9" s="128">
        <v>1200</v>
      </c>
      <c r="G9" s="131"/>
    </row>
    <row r="10" spans="1:7" x14ac:dyDescent="0.25">
      <c r="A10" s="13"/>
      <c r="B10" s="20"/>
      <c r="C10" s="12" t="s">
        <v>17</v>
      </c>
      <c r="D10" s="37"/>
      <c r="E10" s="3">
        <v>131</v>
      </c>
      <c r="F10" s="4">
        <v>4050</v>
      </c>
      <c r="G10" s="10"/>
    </row>
    <row r="11" spans="1:7" s="123" customFormat="1" ht="15.75" thickBot="1" x14ac:dyDescent="0.3">
      <c r="A11" s="124"/>
      <c r="B11" s="132"/>
      <c r="C11" s="133" t="s">
        <v>18</v>
      </c>
      <c r="D11" s="134"/>
      <c r="E11" s="135">
        <v>133</v>
      </c>
      <c r="F11" s="136">
        <v>1650</v>
      </c>
      <c r="G11" s="137"/>
    </row>
    <row r="12" spans="1:7" x14ac:dyDescent="0.25">
      <c r="A12" s="13"/>
      <c r="B12" s="19"/>
      <c r="C12" s="11" t="s">
        <v>19</v>
      </c>
      <c r="D12" s="35"/>
      <c r="E12" s="7">
        <v>131</v>
      </c>
      <c r="F12" s="8">
        <v>800</v>
      </c>
      <c r="G12" s="9"/>
    </row>
    <row r="13" spans="1:7" s="123" customFormat="1" ht="15.75" thickBot="1" x14ac:dyDescent="0.3">
      <c r="A13" s="124"/>
      <c r="B13" s="125"/>
      <c r="C13" s="138" t="s">
        <v>15</v>
      </c>
      <c r="D13" s="139"/>
      <c r="E13" s="140">
        <v>111</v>
      </c>
      <c r="F13" s="141"/>
      <c r="G13" s="142">
        <v>7700</v>
      </c>
    </row>
    <row r="14" spans="1:7" x14ac:dyDescent="0.25">
      <c r="A14" s="13">
        <v>4</v>
      </c>
      <c r="B14" s="19"/>
      <c r="C14" s="11" t="s">
        <v>20</v>
      </c>
      <c r="D14" s="35">
        <v>23</v>
      </c>
      <c r="E14" s="7">
        <v>119</v>
      </c>
      <c r="F14" s="8">
        <v>460</v>
      </c>
      <c r="G14" s="9"/>
    </row>
    <row r="15" spans="1:7" s="123" customFormat="1" ht="15.75" thickBot="1" x14ac:dyDescent="0.3">
      <c r="A15" s="124"/>
      <c r="B15" s="132"/>
      <c r="C15" s="133" t="s">
        <v>25</v>
      </c>
      <c r="D15" s="134"/>
      <c r="E15" s="135">
        <v>213</v>
      </c>
      <c r="F15" s="136"/>
      <c r="G15" s="137">
        <v>460</v>
      </c>
    </row>
    <row r="16" spans="1:7" ht="15.75" thickBot="1" x14ac:dyDescent="0.3">
      <c r="A16" s="13">
        <v>7</v>
      </c>
      <c r="B16" s="19"/>
      <c r="C16" s="59" t="s">
        <v>5</v>
      </c>
      <c r="D16" s="60">
        <v>1003</v>
      </c>
      <c r="E16" s="61">
        <v>111</v>
      </c>
      <c r="F16" s="62">
        <v>2800</v>
      </c>
      <c r="G16" s="63"/>
    </row>
    <row r="17" spans="1:7" s="123" customFormat="1" x14ac:dyDescent="0.25">
      <c r="A17" s="124"/>
      <c r="B17" s="117"/>
      <c r="C17" s="118" t="s">
        <v>35</v>
      </c>
      <c r="D17" s="119">
        <v>3000</v>
      </c>
      <c r="E17" s="120">
        <v>112</v>
      </c>
      <c r="F17" s="121">
        <v>2250</v>
      </c>
      <c r="G17" s="122"/>
    </row>
    <row r="18" spans="1:7" s="27" customFormat="1" ht="15.75" thickBot="1" x14ac:dyDescent="0.3">
      <c r="A18" s="21"/>
      <c r="B18" s="22"/>
      <c r="C18" s="64" t="s">
        <v>36</v>
      </c>
      <c r="D18" s="65"/>
      <c r="E18" s="66">
        <v>411</v>
      </c>
      <c r="F18" s="67"/>
      <c r="G18" s="68">
        <v>5050</v>
      </c>
    </row>
    <row r="19" spans="1:7" s="123" customFormat="1" x14ac:dyDescent="0.25">
      <c r="A19" s="124">
        <v>8</v>
      </c>
      <c r="B19" s="117"/>
      <c r="C19" s="118" t="s">
        <v>22</v>
      </c>
      <c r="D19" s="119">
        <v>24</v>
      </c>
      <c r="E19" s="143">
        <v>511</v>
      </c>
      <c r="F19" s="121">
        <v>1200</v>
      </c>
      <c r="G19" s="122"/>
    </row>
    <row r="20" spans="1:7" s="27" customFormat="1" ht="15.75" thickBot="1" x14ac:dyDescent="0.3">
      <c r="A20" s="21"/>
      <c r="B20" s="22"/>
      <c r="C20" s="23" t="s">
        <v>15</v>
      </c>
      <c r="D20" s="38"/>
      <c r="E20" s="24">
        <v>111</v>
      </c>
      <c r="F20" s="25"/>
      <c r="G20" s="26">
        <v>1200</v>
      </c>
    </row>
    <row r="21" spans="1:7" s="123" customFormat="1" x14ac:dyDescent="0.25">
      <c r="A21" s="124"/>
      <c r="B21" s="117"/>
      <c r="C21" s="118" t="s">
        <v>23</v>
      </c>
      <c r="D21" s="119">
        <v>25</v>
      </c>
      <c r="E21" s="120">
        <v>512</v>
      </c>
      <c r="F21" s="121">
        <v>360</v>
      </c>
      <c r="G21" s="122"/>
    </row>
    <row r="22" spans="1:7" s="27" customFormat="1" ht="15.75" thickBot="1" x14ac:dyDescent="0.3">
      <c r="A22" s="21"/>
      <c r="B22" s="22"/>
      <c r="C22" s="23" t="s">
        <v>15</v>
      </c>
      <c r="D22" s="38"/>
      <c r="E22" s="24">
        <v>111</v>
      </c>
      <c r="F22" s="25"/>
      <c r="G22" s="26">
        <v>360</v>
      </c>
    </row>
    <row r="23" spans="1:7" s="123" customFormat="1" x14ac:dyDescent="0.25">
      <c r="A23" s="124">
        <v>9</v>
      </c>
      <c r="B23" s="117"/>
      <c r="C23" s="118" t="s">
        <v>24</v>
      </c>
      <c r="D23" s="119">
        <v>26</v>
      </c>
      <c r="E23" s="120">
        <v>213</v>
      </c>
      <c r="F23" s="121">
        <v>460</v>
      </c>
      <c r="G23" s="122"/>
    </row>
    <row r="24" spans="1:7" s="27" customFormat="1" ht="15.75" thickBot="1" x14ac:dyDescent="0.3">
      <c r="A24" s="21"/>
      <c r="B24" s="22"/>
      <c r="C24" s="23" t="s">
        <v>15</v>
      </c>
      <c r="D24" s="38"/>
      <c r="E24" s="24">
        <v>111</v>
      </c>
      <c r="F24" s="25"/>
      <c r="G24" s="26">
        <v>460</v>
      </c>
    </row>
    <row r="25" spans="1:7" s="123" customFormat="1" x14ac:dyDescent="0.25">
      <c r="A25" s="124">
        <v>11</v>
      </c>
      <c r="B25" s="117"/>
      <c r="C25" s="118" t="s">
        <v>35</v>
      </c>
      <c r="D25" s="119">
        <v>3001</v>
      </c>
      <c r="E25" s="120">
        <v>112</v>
      </c>
      <c r="F25" s="121">
        <v>2160</v>
      </c>
      <c r="G25" s="122"/>
    </row>
    <row r="26" spans="1:7" s="27" customFormat="1" ht="15.75" thickBot="1" x14ac:dyDescent="0.3">
      <c r="A26" s="21"/>
      <c r="B26" s="22"/>
      <c r="C26" s="64" t="s">
        <v>36</v>
      </c>
      <c r="D26" s="65"/>
      <c r="E26" s="66">
        <v>411</v>
      </c>
      <c r="F26" s="67"/>
      <c r="G26" s="68">
        <v>2160</v>
      </c>
    </row>
    <row r="27" spans="1:7" s="123" customFormat="1" x14ac:dyDescent="0.25">
      <c r="A27" s="124">
        <v>12</v>
      </c>
      <c r="B27" s="117"/>
      <c r="C27" s="118" t="s">
        <v>20</v>
      </c>
      <c r="D27" s="119">
        <v>3002</v>
      </c>
      <c r="E27" s="120">
        <v>119</v>
      </c>
      <c r="F27" s="121">
        <v>2460</v>
      </c>
      <c r="G27" s="122"/>
    </row>
    <row r="28" spans="1:7" s="27" customFormat="1" ht="15.75" thickBot="1" x14ac:dyDescent="0.3">
      <c r="A28" s="21"/>
      <c r="B28" s="22"/>
      <c r="C28" s="23" t="s">
        <v>15</v>
      </c>
      <c r="D28" s="38"/>
      <c r="E28" s="24">
        <v>111</v>
      </c>
      <c r="F28" s="25"/>
      <c r="G28" s="26">
        <v>1220</v>
      </c>
    </row>
    <row r="29" spans="1:7" s="123" customFormat="1" x14ac:dyDescent="0.25">
      <c r="A29" s="124"/>
      <c r="B29" s="117"/>
      <c r="C29" s="118" t="s">
        <v>25</v>
      </c>
      <c r="D29" s="119"/>
      <c r="E29" s="120">
        <v>213</v>
      </c>
      <c r="F29" s="121"/>
      <c r="G29" s="122">
        <v>1240</v>
      </c>
    </row>
    <row r="30" spans="1:7" s="27" customFormat="1" ht="15.75" thickBot="1" x14ac:dyDescent="0.3">
      <c r="A30" s="21">
        <v>13</v>
      </c>
      <c r="B30" s="22"/>
      <c r="C30" s="64" t="s">
        <v>5</v>
      </c>
      <c r="D30" s="65">
        <v>1003</v>
      </c>
      <c r="E30" s="66">
        <v>111</v>
      </c>
      <c r="F30" s="67">
        <v>3200</v>
      </c>
      <c r="G30" s="68"/>
    </row>
    <row r="31" spans="1:7" s="123" customFormat="1" x14ac:dyDescent="0.25">
      <c r="A31" s="124"/>
      <c r="B31" s="117"/>
      <c r="C31" s="118" t="s">
        <v>36</v>
      </c>
      <c r="D31" s="119"/>
      <c r="E31" s="120">
        <v>411</v>
      </c>
      <c r="F31" s="121"/>
      <c r="G31" s="122">
        <v>3200</v>
      </c>
    </row>
    <row r="32" spans="1:7" s="27" customFormat="1" ht="15.75" thickBot="1" x14ac:dyDescent="0.3">
      <c r="A32" s="21"/>
      <c r="B32" s="22"/>
      <c r="C32" s="23" t="s">
        <v>5</v>
      </c>
      <c r="D32" s="38">
        <v>1006</v>
      </c>
      <c r="E32" s="24">
        <v>111</v>
      </c>
      <c r="F32" s="25">
        <v>2250</v>
      </c>
      <c r="G32" s="26"/>
    </row>
    <row r="33" spans="1:7" s="123" customFormat="1" x14ac:dyDescent="0.25">
      <c r="A33" s="124"/>
      <c r="B33" s="117"/>
      <c r="C33" s="118" t="s">
        <v>21</v>
      </c>
      <c r="D33" s="119"/>
      <c r="E33" s="120">
        <v>112</v>
      </c>
      <c r="F33" s="121"/>
      <c r="G33" s="122">
        <v>2250</v>
      </c>
    </row>
    <row r="34" spans="1:7" s="27" customFormat="1" ht="15.75" thickBot="1" x14ac:dyDescent="0.3">
      <c r="A34" s="21">
        <v>14</v>
      </c>
      <c r="B34" s="22"/>
      <c r="C34" s="23" t="s">
        <v>22</v>
      </c>
      <c r="D34" s="38">
        <v>27</v>
      </c>
      <c r="E34" s="24">
        <v>511</v>
      </c>
      <c r="F34" s="25">
        <v>1400</v>
      </c>
      <c r="G34" s="26"/>
    </row>
    <row r="35" spans="1:7" s="123" customFormat="1" ht="15.75" thickBot="1" x14ac:dyDescent="0.3">
      <c r="A35" s="144"/>
      <c r="B35" s="132"/>
      <c r="C35" s="145" t="s">
        <v>15</v>
      </c>
      <c r="D35" s="146"/>
      <c r="E35" s="147">
        <v>111</v>
      </c>
      <c r="F35" s="148"/>
      <c r="G35" s="149">
        <v>1400</v>
      </c>
    </row>
    <row r="36" spans="1:7" s="27" customFormat="1" ht="15.75" thickBot="1" x14ac:dyDescent="0.3">
      <c r="A36" s="53"/>
      <c r="B36" s="22"/>
      <c r="C36" s="54" t="s">
        <v>23</v>
      </c>
      <c r="D36" s="55">
        <v>29</v>
      </c>
      <c r="E36" s="56">
        <v>512</v>
      </c>
      <c r="F36" s="57">
        <v>420</v>
      </c>
      <c r="G36" s="58"/>
    </row>
    <row r="37" spans="1:7" s="123" customFormat="1" ht="15.75" thickBot="1" x14ac:dyDescent="0.3">
      <c r="A37" s="144"/>
      <c r="B37" s="132"/>
      <c r="C37" s="145" t="s">
        <v>15</v>
      </c>
      <c r="D37" s="146"/>
      <c r="E37" s="147">
        <v>111</v>
      </c>
      <c r="F37" s="148"/>
      <c r="G37" s="149">
        <v>420</v>
      </c>
    </row>
    <row r="38" spans="1:7" s="27" customFormat="1" ht="15.75" thickBot="1" x14ac:dyDescent="0.3">
      <c r="A38" s="53">
        <v>16</v>
      </c>
      <c r="B38" s="22"/>
      <c r="C38" s="69" t="s">
        <v>35</v>
      </c>
      <c r="D38" s="70">
        <v>3002</v>
      </c>
      <c r="E38" s="71">
        <v>112</v>
      </c>
      <c r="F38" s="72">
        <v>1840</v>
      </c>
      <c r="G38" s="73"/>
    </row>
    <row r="39" spans="1:7" s="123" customFormat="1" ht="15.75" thickBot="1" x14ac:dyDescent="0.3">
      <c r="A39" s="144"/>
      <c r="B39" s="132"/>
      <c r="C39" s="145" t="s">
        <v>34</v>
      </c>
      <c r="D39" s="146"/>
      <c r="E39" s="147">
        <v>411</v>
      </c>
      <c r="F39" s="148"/>
      <c r="G39" s="149">
        <v>1840</v>
      </c>
    </row>
    <row r="40" spans="1:7" s="27" customFormat="1" ht="15.75" thickBot="1" x14ac:dyDescent="0.3">
      <c r="A40" s="53">
        <v>17</v>
      </c>
      <c r="B40" s="22"/>
      <c r="C40" s="54" t="s">
        <v>26</v>
      </c>
      <c r="D40" s="55">
        <v>28</v>
      </c>
      <c r="E40" s="56">
        <v>522</v>
      </c>
      <c r="F40" s="57">
        <v>380</v>
      </c>
      <c r="G40" s="58"/>
    </row>
    <row r="41" spans="1:7" s="123" customFormat="1" ht="15.75" thickBot="1" x14ac:dyDescent="0.3">
      <c r="A41" s="144"/>
      <c r="B41" s="132"/>
      <c r="C41" s="145" t="s">
        <v>15</v>
      </c>
      <c r="D41" s="146"/>
      <c r="E41" s="147">
        <v>111</v>
      </c>
      <c r="F41" s="148"/>
      <c r="G41" s="149">
        <v>380</v>
      </c>
    </row>
    <row r="42" spans="1:7" s="27" customFormat="1" ht="15.75" thickBot="1" x14ac:dyDescent="0.3">
      <c r="A42" s="53">
        <v>21</v>
      </c>
      <c r="B42" s="22"/>
      <c r="C42" s="54" t="s">
        <v>22</v>
      </c>
      <c r="D42" s="55">
        <v>29</v>
      </c>
      <c r="E42" s="56">
        <v>511</v>
      </c>
      <c r="F42" s="57">
        <v>1400</v>
      </c>
      <c r="G42" s="58"/>
    </row>
    <row r="43" spans="1:7" s="123" customFormat="1" ht="15.75" thickBot="1" x14ac:dyDescent="0.3">
      <c r="A43" s="144"/>
      <c r="B43" s="132"/>
      <c r="C43" s="145" t="s">
        <v>15</v>
      </c>
      <c r="D43" s="146"/>
      <c r="E43" s="147">
        <v>111</v>
      </c>
      <c r="F43" s="148"/>
      <c r="G43" s="149">
        <v>1400</v>
      </c>
    </row>
    <row r="44" spans="1:7" s="27" customFormat="1" ht="15.75" thickBot="1" x14ac:dyDescent="0.3">
      <c r="A44" s="53"/>
      <c r="B44" s="22"/>
      <c r="C44" s="54" t="s">
        <v>23</v>
      </c>
      <c r="D44" s="55">
        <v>31</v>
      </c>
      <c r="E44" s="56">
        <v>512</v>
      </c>
      <c r="F44" s="57">
        <v>288</v>
      </c>
      <c r="G44" s="58"/>
    </row>
    <row r="45" spans="1:7" s="123" customFormat="1" ht="15.75" thickBot="1" x14ac:dyDescent="0.3">
      <c r="A45" s="144"/>
      <c r="B45" s="132"/>
      <c r="C45" s="145" t="s">
        <v>15</v>
      </c>
      <c r="D45" s="146"/>
      <c r="E45" s="147">
        <v>111</v>
      </c>
      <c r="F45" s="148"/>
      <c r="G45" s="149">
        <v>288</v>
      </c>
    </row>
    <row r="46" spans="1:7" s="27" customFormat="1" ht="15.75" thickBot="1" x14ac:dyDescent="0.3">
      <c r="A46" s="53">
        <v>22</v>
      </c>
      <c r="B46" s="22"/>
      <c r="C46" s="69" t="s">
        <v>5</v>
      </c>
      <c r="D46" s="70">
        <v>1004</v>
      </c>
      <c r="E46" s="71">
        <v>111</v>
      </c>
      <c r="F46" s="72">
        <v>3600</v>
      </c>
      <c r="G46" s="73"/>
    </row>
    <row r="47" spans="1:7" s="123" customFormat="1" ht="15.75" thickBot="1" x14ac:dyDescent="0.3">
      <c r="A47" s="144"/>
      <c r="B47" s="132"/>
      <c r="C47" s="145" t="s">
        <v>36</v>
      </c>
      <c r="D47" s="146"/>
      <c r="E47" s="147">
        <v>411</v>
      </c>
      <c r="F47" s="148"/>
      <c r="G47" s="149">
        <v>3600</v>
      </c>
    </row>
    <row r="48" spans="1:7" s="27" customFormat="1" ht="15.75" thickBot="1" x14ac:dyDescent="0.3">
      <c r="A48" s="53">
        <v>24</v>
      </c>
      <c r="B48" s="22"/>
      <c r="C48" s="54" t="s">
        <v>24</v>
      </c>
      <c r="D48" s="55">
        <v>30</v>
      </c>
      <c r="E48" s="56">
        <v>213</v>
      </c>
      <c r="F48" s="57">
        <v>1220</v>
      </c>
      <c r="G48" s="58"/>
    </row>
    <row r="49" spans="1:9" s="123" customFormat="1" ht="15.75" thickBot="1" x14ac:dyDescent="0.3">
      <c r="A49" s="144"/>
      <c r="B49" s="132"/>
      <c r="C49" s="145" t="s">
        <v>15</v>
      </c>
      <c r="D49" s="146"/>
      <c r="E49" s="147">
        <v>111</v>
      </c>
      <c r="F49" s="148"/>
      <c r="G49" s="149">
        <v>1220</v>
      </c>
    </row>
    <row r="50" spans="1:9" s="27" customFormat="1" ht="15.75" thickBot="1" x14ac:dyDescent="0.3">
      <c r="A50" s="53">
        <v>26</v>
      </c>
      <c r="B50" s="74"/>
      <c r="C50" s="69" t="s">
        <v>35</v>
      </c>
      <c r="D50" s="70">
        <v>3003</v>
      </c>
      <c r="E50" s="71">
        <v>411</v>
      </c>
      <c r="F50" s="72">
        <v>2320</v>
      </c>
      <c r="G50" s="73"/>
      <c r="H50" s="75"/>
      <c r="I50" s="75"/>
    </row>
    <row r="51" spans="1:9" s="123" customFormat="1" ht="15.75" thickBot="1" x14ac:dyDescent="0.3">
      <c r="A51" s="144"/>
      <c r="B51" s="132"/>
      <c r="C51" s="145" t="s">
        <v>36</v>
      </c>
      <c r="D51" s="146"/>
      <c r="E51" s="147">
        <v>112</v>
      </c>
      <c r="F51" s="148"/>
      <c r="G51" s="149">
        <v>2320</v>
      </c>
    </row>
    <row r="52" spans="1:9" s="27" customFormat="1" ht="15.75" thickBot="1" x14ac:dyDescent="0.3">
      <c r="A52" s="53">
        <v>28</v>
      </c>
      <c r="B52" s="22"/>
      <c r="C52" s="54" t="s">
        <v>22</v>
      </c>
      <c r="D52" s="55">
        <v>31</v>
      </c>
      <c r="E52" s="56">
        <v>511</v>
      </c>
      <c r="F52" s="57">
        <v>1400</v>
      </c>
      <c r="G52" s="58"/>
    </row>
    <row r="53" spans="1:9" s="27" customFormat="1" ht="15.75" thickBot="1" x14ac:dyDescent="0.3">
      <c r="A53" s="53"/>
      <c r="B53" s="22"/>
      <c r="C53" s="54" t="s">
        <v>15</v>
      </c>
      <c r="D53" s="55"/>
      <c r="E53" s="56">
        <v>111</v>
      </c>
      <c r="F53" s="57"/>
      <c r="G53" s="58">
        <v>1400</v>
      </c>
    </row>
    <row r="54" spans="1:9" s="27" customFormat="1" ht="15.75" thickBot="1" x14ac:dyDescent="0.3">
      <c r="A54" s="53"/>
      <c r="B54" s="22"/>
      <c r="C54" s="54" t="s">
        <v>23</v>
      </c>
      <c r="D54" s="55">
        <v>32</v>
      </c>
      <c r="E54" s="56">
        <v>512</v>
      </c>
      <c r="F54" s="57">
        <v>288</v>
      </c>
      <c r="G54" s="58"/>
    </row>
    <row r="55" spans="1:9" s="27" customFormat="1" ht="15.75" thickBot="1" x14ac:dyDescent="0.3">
      <c r="A55" s="53"/>
      <c r="B55" s="22"/>
      <c r="C55" s="54" t="s">
        <v>15</v>
      </c>
      <c r="D55" s="55"/>
      <c r="E55" s="56">
        <v>111</v>
      </c>
      <c r="F55" s="57"/>
      <c r="G55" s="58">
        <v>288</v>
      </c>
    </row>
    <row r="56" spans="1:9" s="27" customFormat="1" ht="15.75" thickBot="1" x14ac:dyDescent="0.3">
      <c r="A56" s="53">
        <v>28</v>
      </c>
      <c r="B56" s="22"/>
      <c r="C56" s="54" t="s">
        <v>5</v>
      </c>
      <c r="D56" s="55">
        <v>1005</v>
      </c>
      <c r="E56" s="56">
        <v>111</v>
      </c>
      <c r="F56" s="57">
        <v>1840</v>
      </c>
      <c r="G56" s="58"/>
    </row>
    <row r="57" spans="1:9" s="27" customFormat="1" ht="15.75" thickBot="1" x14ac:dyDescent="0.3">
      <c r="A57" s="53"/>
      <c r="B57" s="22"/>
      <c r="C57" s="54" t="s">
        <v>21</v>
      </c>
      <c r="D57" s="55"/>
      <c r="E57" s="56">
        <v>112</v>
      </c>
      <c r="F57" s="57"/>
      <c r="G57" s="58">
        <v>1840</v>
      </c>
    </row>
    <row r="58" spans="1:9" s="27" customFormat="1" ht="15.75" thickBot="1" x14ac:dyDescent="0.3">
      <c r="A58" s="53">
        <v>29</v>
      </c>
      <c r="B58" s="22"/>
      <c r="C58" s="54" t="s">
        <v>20</v>
      </c>
      <c r="D58" s="55">
        <v>3004</v>
      </c>
      <c r="E58" s="56">
        <v>119</v>
      </c>
      <c r="F58" s="57">
        <v>1960</v>
      </c>
      <c r="G58" s="58"/>
    </row>
    <row r="59" spans="1:9" s="27" customFormat="1" ht="15.75" thickBot="1" x14ac:dyDescent="0.3">
      <c r="A59" s="53"/>
      <c r="B59" s="22"/>
      <c r="C59" s="54" t="s">
        <v>15</v>
      </c>
      <c r="D59" s="55"/>
      <c r="E59" s="56">
        <v>111</v>
      </c>
      <c r="F59" s="57"/>
      <c r="G59" s="58">
        <v>1420</v>
      </c>
    </row>
    <row r="60" spans="1:9" s="27" customFormat="1" ht="15.75" thickBot="1" x14ac:dyDescent="0.3">
      <c r="A60" s="53"/>
      <c r="B60" s="22"/>
      <c r="C60" s="54" t="s">
        <v>25</v>
      </c>
      <c r="D60" s="55"/>
      <c r="E60" s="56">
        <v>213</v>
      </c>
      <c r="F60" s="57"/>
      <c r="G60" s="58">
        <v>540</v>
      </c>
    </row>
    <row r="61" spans="1:9" s="27" customFormat="1" ht="15.75" thickBot="1" x14ac:dyDescent="0.3">
      <c r="A61" s="53">
        <v>30</v>
      </c>
      <c r="B61" s="22"/>
      <c r="C61" s="54" t="s">
        <v>27</v>
      </c>
      <c r="D61" s="55">
        <v>33</v>
      </c>
      <c r="E61" s="56">
        <v>521</v>
      </c>
      <c r="F61" s="57">
        <v>260</v>
      </c>
      <c r="G61" s="58"/>
    </row>
    <row r="62" spans="1:9" s="27" customFormat="1" ht="15.75" thickBot="1" x14ac:dyDescent="0.3">
      <c r="A62" s="53"/>
      <c r="B62" s="22"/>
      <c r="C62" s="54" t="s">
        <v>15</v>
      </c>
      <c r="D62" s="55"/>
      <c r="E62" s="56">
        <v>111</v>
      </c>
      <c r="F62" s="57"/>
      <c r="G62" s="58">
        <v>260</v>
      </c>
    </row>
    <row r="63" spans="1:9" s="27" customFormat="1" ht="15.75" thickBot="1" x14ac:dyDescent="0.3">
      <c r="A63" s="53">
        <v>31</v>
      </c>
      <c r="B63" s="22"/>
      <c r="C63" s="54" t="s">
        <v>28</v>
      </c>
      <c r="D63" s="55">
        <v>34</v>
      </c>
      <c r="E63" s="56">
        <v>313</v>
      </c>
      <c r="F63" s="57">
        <v>1000</v>
      </c>
      <c r="G63" s="58"/>
    </row>
    <row r="64" spans="1:9" s="27" customFormat="1" ht="15.75" thickBot="1" x14ac:dyDescent="0.3">
      <c r="A64" s="53"/>
      <c r="B64" s="22"/>
      <c r="C64" s="54" t="s">
        <v>15</v>
      </c>
      <c r="D64" s="55"/>
      <c r="E64" s="56">
        <v>111</v>
      </c>
      <c r="F64" s="57"/>
      <c r="G64" s="58">
        <v>1000</v>
      </c>
    </row>
    <row r="65" spans="1:7" s="27" customFormat="1" ht="15.75" thickBot="1" x14ac:dyDescent="0.3">
      <c r="A65" s="53">
        <v>31</v>
      </c>
      <c r="B65" s="22"/>
      <c r="C65" s="54" t="s">
        <v>26</v>
      </c>
      <c r="D65" s="55">
        <v>35</v>
      </c>
      <c r="E65" s="56">
        <v>522</v>
      </c>
      <c r="F65" s="57">
        <v>186</v>
      </c>
      <c r="G65" s="58"/>
    </row>
    <row r="66" spans="1:7" s="27" customFormat="1" ht="15.75" thickBot="1" x14ac:dyDescent="0.3">
      <c r="A66" s="53"/>
      <c r="B66" s="22"/>
      <c r="C66" s="54" t="s">
        <v>15</v>
      </c>
      <c r="D66" s="55"/>
      <c r="E66" s="56">
        <v>111</v>
      </c>
      <c r="F66" s="57"/>
      <c r="G66" s="58">
        <v>186</v>
      </c>
    </row>
    <row r="67" spans="1:7" s="27" customFormat="1" ht="15.75" thickBot="1" x14ac:dyDescent="0.3">
      <c r="A67" s="53">
        <v>31</v>
      </c>
      <c r="B67" s="22"/>
      <c r="C67" s="54" t="s">
        <v>29</v>
      </c>
      <c r="D67" s="55">
        <v>36</v>
      </c>
      <c r="E67" s="56">
        <v>523</v>
      </c>
      <c r="F67" s="57">
        <v>172</v>
      </c>
      <c r="G67" s="58"/>
    </row>
    <row r="68" spans="1:7" s="27" customFormat="1" ht="15.75" thickBot="1" x14ac:dyDescent="0.3">
      <c r="A68" s="53"/>
      <c r="B68" s="22"/>
      <c r="C68" s="54" t="s">
        <v>15</v>
      </c>
      <c r="D68" s="55"/>
      <c r="E68" s="56">
        <v>111</v>
      </c>
      <c r="F68" s="57"/>
      <c r="G68" s="58">
        <v>172</v>
      </c>
    </row>
    <row r="69" spans="1:7" s="27" customFormat="1" ht="15.75" thickBot="1" x14ac:dyDescent="0.3">
      <c r="A69" s="53">
        <v>31</v>
      </c>
      <c r="B69" s="22"/>
      <c r="C69" s="54" t="s">
        <v>30</v>
      </c>
      <c r="D69" s="55">
        <v>37</v>
      </c>
      <c r="E69" s="56">
        <v>216</v>
      </c>
      <c r="F69" s="57">
        <v>400</v>
      </c>
      <c r="G69" s="58"/>
    </row>
    <row r="70" spans="1:7" s="27" customFormat="1" ht="15.75" thickBot="1" x14ac:dyDescent="0.3">
      <c r="A70" s="53"/>
      <c r="B70" s="22"/>
      <c r="C70" s="54" t="s">
        <v>31</v>
      </c>
      <c r="D70" s="55"/>
      <c r="E70" s="56">
        <v>513</v>
      </c>
      <c r="F70" s="57">
        <v>142</v>
      </c>
      <c r="G70" s="58"/>
    </row>
    <row r="71" spans="1:7" s="27" customFormat="1" ht="15.75" thickBot="1" x14ac:dyDescent="0.3">
      <c r="A71" s="53"/>
      <c r="B71" s="22"/>
      <c r="C71" s="54" t="s">
        <v>15</v>
      </c>
      <c r="D71" s="55"/>
      <c r="E71" s="56">
        <v>111</v>
      </c>
      <c r="F71" s="57"/>
      <c r="G71" s="58">
        <v>542</v>
      </c>
    </row>
    <row r="72" spans="1:7" ht="15.75" thickBot="1" x14ac:dyDescent="0.3">
      <c r="A72" s="14"/>
      <c r="B72" s="15"/>
      <c r="C72" s="16" t="s">
        <v>7</v>
      </c>
      <c r="D72" s="39"/>
      <c r="E72" s="16"/>
      <c r="F72" s="17">
        <f>F33+F31+F29+F27+F25+F23+F21+F19+F17+F16+F14+F12+F10+F9+F8+F3+F5+F7+F11+F30+F32+F34+F36+F38+F40+F42+F44+F46+F48+F50+F52+F54+F56+F58+F61+F63+F65+F67+F69+F70</f>
        <v>93216</v>
      </c>
      <c r="G72" s="18">
        <f>G34+G32+G30+G28+G24+G26+G22+G20+G18+G15+G13+G11+G4+G71+G68+G66+G64+G62+G60+G59+G57+G55+G53+G37+G51+G49+G47+G45+G43+G41+G39+G35+G33+G31+G29+G6+G8</f>
        <v>93216</v>
      </c>
    </row>
  </sheetData>
  <mergeCells count="2">
    <mergeCell ref="A1:G1"/>
    <mergeCell ref="A2:B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2"/>
  <sheetViews>
    <sheetView showGridLines="0" topLeftCell="A142" zoomScaleNormal="100" workbookViewId="0">
      <selection activeCell="G160" sqref="G160"/>
    </sheetView>
  </sheetViews>
  <sheetFormatPr defaultRowHeight="15" x14ac:dyDescent="0.25"/>
  <cols>
    <col min="1" max="1" width="5.28515625" style="79" customWidth="1"/>
    <col min="2" max="2" width="40.42578125" customWidth="1"/>
    <col min="3" max="3" width="5.7109375" customWidth="1"/>
    <col min="4" max="7" width="16.28515625" style="1" customWidth="1"/>
  </cols>
  <sheetData>
    <row r="1" spans="1:10" ht="15.75" x14ac:dyDescent="0.25">
      <c r="A1" s="78"/>
      <c r="D1" s="81" t="s">
        <v>8</v>
      </c>
      <c r="E1" s="82"/>
      <c r="F1" s="82"/>
      <c r="G1" s="84">
        <v>111</v>
      </c>
    </row>
    <row r="2" spans="1:10" x14ac:dyDescent="0.25">
      <c r="A2" s="207" t="s">
        <v>9</v>
      </c>
      <c r="B2" s="209" t="s">
        <v>1</v>
      </c>
      <c r="C2" s="209" t="s">
        <v>10</v>
      </c>
      <c r="D2" s="211" t="s">
        <v>11</v>
      </c>
      <c r="E2" s="211" t="s">
        <v>4</v>
      </c>
      <c r="F2" s="213" t="s">
        <v>12</v>
      </c>
      <c r="G2" s="213"/>
    </row>
    <row r="3" spans="1:10" x14ac:dyDescent="0.25">
      <c r="A3" s="208"/>
      <c r="B3" s="210"/>
      <c r="C3" s="210"/>
      <c r="D3" s="212"/>
      <c r="E3" s="212"/>
      <c r="F3" s="83" t="s">
        <v>11</v>
      </c>
      <c r="G3" s="83" t="s">
        <v>4</v>
      </c>
    </row>
    <row r="4" spans="1:10" x14ac:dyDescent="0.25">
      <c r="A4" s="28">
        <v>1</v>
      </c>
      <c r="B4" s="29" t="s">
        <v>37</v>
      </c>
      <c r="C4" s="77">
        <v>111</v>
      </c>
      <c r="D4" s="4">
        <v>26000</v>
      </c>
      <c r="E4" s="4"/>
      <c r="F4" s="4">
        <f>D4</f>
        <v>26000</v>
      </c>
      <c r="G4" s="4"/>
      <c r="I4" s="113"/>
      <c r="J4" s="113"/>
    </row>
    <row r="5" spans="1:10" x14ac:dyDescent="0.25">
      <c r="A5" s="28">
        <v>1</v>
      </c>
      <c r="B5" s="29" t="s">
        <v>38</v>
      </c>
      <c r="C5" s="77">
        <v>111</v>
      </c>
      <c r="D5" s="4">
        <v>19600</v>
      </c>
      <c r="E5" s="4"/>
      <c r="F5" s="4">
        <f>F4+D5</f>
        <v>45600</v>
      </c>
      <c r="G5" s="4"/>
      <c r="I5" s="113"/>
      <c r="J5" s="113"/>
    </row>
    <row r="6" spans="1:10" x14ac:dyDescent="0.25">
      <c r="A6" s="28">
        <v>1</v>
      </c>
      <c r="B6" s="29" t="s">
        <v>40</v>
      </c>
      <c r="C6" s="77">
        <v>111</v>
      </c>
      <c r="D6" s="4"/>
      <c r="E6" s="4">
        <v>1800</v>
      </c>
      <c r="F6" s="4">
        <f>F5-E6</f>
        <v>43800</v>
      </c>
      <c r="G6" s="4"/>
      <c r="I6" s="114"/>
      <c r="J6" s="113"/>
    </row>
    <row r="7" spans="1:10" x14ac:dyDescent="0.25">
      <c r="A7" s="28">
        <v>2</v>
      </c>
      <c r="B7" s="29" t="s">
        <v>41</v>
      </c>
      <c r="C7" s="77">
        <v>111</v>
      </c>
      <c r="D7" s="4"/>
      <c r="E7" s="4">
        <v>7700</v>
      </c>
      <c r="F7" s="4">
        <f>F6-E7</f>
        <v>36100</v>
      </c>
      <c r="G7" s="4"/>
      <c r="I7" s="114"/>
      <c r="J7" s="113"/>
    </row>
    <row r="8" spans="1:10" x14ac:dyDescent="0.25">
      <c r="A8" s="28">
        <v>7</v>
      </c>
      <c r="B8" s="29" t="s">
        <v>39</v>
      </c>
      <c r="C8" s="77">
        <v>111</v>
      </c>
      <c r="D8" s="4">
        <v>2800</v>
      </c>
      <c r="E8" s="4"/>
      <c r="F8" s="4">
        <f>F7+D8</f>
        <v>38900</v>
      </c>
      <c r="G8" s="4"/>
      <c r="I8" s="114"/>
      <c r="J8" s="113"/>
    </row>
    <row r="9" spans="1:10" x14ac:dyDescent="0.25">
      <c r="A9" s="28">
        <v>8</v>
      </c>
      <c r="B9" s="29" t="s">
        <v>42</v>
      </c>
      <c r="C9" s="77">
        <v>111</v>
      </c>
      <c r="D9" s="4"/>
      <c r="E9" s="4">
        <v>1200</v>
      </c>
      <c r="F9" s="4">
        <f>F8-E9</f>
        <v>37700</v>
      </c>
      <c r="G9" s="4"/>
      <c r="I9" s="114"/>
      <c r="J9" s="113"/>
    </row>
    <row r="10" spans="1:10" x14ac:dyDescent="0.25">
      <c r="A10" s="28">
        <v>8</v>
      </c>
      <c r="B10" s="29" t="s">
        <v>43</v>
      </c>
      <c r="C10" s="77">
        <v>111</v>
      </c>
      <c r="D10" s="4"/>
      <c r="E10" s="4">
        <v>360</v>
      </c>
      <c r="F10" s="4">
        <f>F9-E10</f>
        <v>37340</v>
      </c>
      <c r="G10" s="4"/>
      <c r="I10" s="114"/>
      <c r="J10" s="113"/>
    </row>
    <row r="11" spans="1:10" x14ac:dyDescent="0.25">
      <c r="A11" s="28">
        <v>9</v>
      </c>
      <c r="B11" s="29" t="s">
        <v>44</v>
      </c>
      <c r="C11" s="77">
        <v>111</v>
      </c>
      <c r="D11" s="4"/>
      <c r="E11" s="4">
        <v>460</v>
      </c>
      <c r="F11" s="4">
        <f>F10-E11</f>
        <v>36880</v>
      </c>
      <c r="G11" s="4"/>
      <c r="I11" s="114"/>
      <c r="J11" s="113"/>
    </row>
    <row r="12" spans="1:10" x14ac:dyDescent="0.25">
      <c r="A12" s="28">
        <v>12</v>
      </c>
      <c r="B12" s="29" t="s">
        <v>45</v>
      </c>
      <c r="C12" s="77">
        <v>111</v>
      </c>
      <c r="D12" s="4"/>
      <c r="E12" s="4">
        <v>1220</v>
      </c>
      <c r="F12" s="4">
        <f>F11-E12</f>
        <v>35660</v>
      </c>
      <c r="G12" s="4"/>
      <c r="I12" s="114"/>
      <c r="J12" s="113"/>
    </row>
    <row r="13" spans="1:10" x14ac:dyDescent="0.25">
      <c r="A13" s="28">
        <v>13</v>
      </c>
      <c r="B13" s="29" t="s">
        <v>39</v>
      </c>
      <c r="C13" s="77">
        <v>111</v>
      </c>
      <c r="D13" s="4">
        <v>3200</v>
      </c>
      <c r="E13" s="4"/>
      <c r="F13" s="4">
        <f>F12+D13</f>
        <v>38860</v>
      </c>
      <c r="G13" s="4"/>
      <c r="I13" s="114"/>
      <c r="J13" s="113"/>
    </row>
    <row r="14" spans="1:10" x14ac:dyDescent="0.25">
      <c r="A14" s="28">
        <v>13</v>
      </c>
      <c r="B14" s="29" t="s">
        <v>46</v>
      </c>
      <c r="C14" s="77">
        <v>111</v>
      </c>
      <c r="D14" s="4">
        <v>2250</v>
      </c>
      <c r="E14" s="4"/>
      <c r="F14" s="4">
        <f>F13+D14</f>
        <v>41110</v>
      </c>
      <c r="G14" s="4"/>
      <c r="I14" s="114"/>
      <c r="J14" s="113"/>
    </row>
    <row r="15" spans="1:10" x14ac:dyDescent="0.25">
      <c r="A15" s="28">
        <v>14</v>
      </c>
      <c r="B15" s="29" t="s">
        <v>47</v>
      </c>
      <c r="C15" s="77">
        <v>111</v>
      </c>
      <c r="D15" s="4"/>
      <c r="E15" s="4">
        <v>1400</v>
      </c>
      <c r="F15" s="4">
        <f>F14-E15</f>
        <v>39710</v>
      </c>
      <c r="G15" s="4"/>
      <c r="I15" s="115"/>
      <c r="J15" s="113"/>
    </row>
    <row r="16" spans="1:10" x14ac:dyDescent="0.25">
      <c r="A16" s="28">
        <v>14</v>
      </c>
      <c r="B16" s="29" t="s">
        <v>49</v>
      </c>
      <c r="C16" s="77">
        <v>111</v>
      </c>
      <c r="D16" s="4"/>
      <c r="E16" s="4">
        <v>420</v>
      </c>
      <c r="F16" s="4">
        <f>F15-E16</f>
        <v>39290</v>
      </c>
      <c r="G16" s="4"/>
      <c r="I16" s="114"/>
      <c r="J16" s="113"/>
    </row>
    <row r="17" spans="1:10" x14ac:dyDescent="0.25">
      <c r="A17" s="28">
        <v>17</v>
      </c>
      <c r="B17" s="29" t="s">
        <v>48</v>
      </c>
      <c r="C17" s="77">
        <v>111</v>
      </c>
      <c r="D17" s="4"/>
      <c r="E17" s="4">
        <v>380</v>
      </c>
      <c r="F17" s="4">
        <f>F16-E17</f>
        <v>38910</v>
      </c>
      <c r="G17" s="4"/>
      <c r="I17" s="114"/>
      <c r="J17" s="113"/>
    </row>
    <row r="18" spans="1:10" x14ac:dyDescent="0.25">
      <c r="A18" s="28">
        <v>21</v>
      </c>
      <c r="B18" s="29" t="s">
        <v>50</v>
      </c>
      <c r="C18" s="77">
        <v>111</v>
      </c>
      <c r="D18" s="4"/>
      <c r="E18" s="4">
        <v>1400</v>
      </c>
      <c r="F18" s="4">
        <f>F17-E18</f>
        <v>37510</v>
      </c>
      <c r="G18" s="4"/>
      <c r="I18" s="115"/>
      <c r="J18" s="113"/>
    </row>
    <row r="19" spans="1:10" x14ac:dyDescent="0.25">
      <c r="A19" s="80">
        <v>21</v>
      </c>
      <c r="B19" s="3" t="s">
        <v>51</v>
      </c>
      <c r="C19" s="77">
        <v>111</v>
      </c>
      <c r="D19" s="4"/>
      <c r="E19" s="4">
        <v>288</v>
      </c>
      <c r="F19" s="4">
        <f>F18-E19</f>
        <v>37222</v>
      </c>
      <c r="G19" s="4"/>
      <c r="I19" s="114"/>
      <c r="J19" s="113"/>
    </row>
    <row r="20" spans="1:10" x14ac:dyDescent="0.25">
      <c r="A20" s="80">
        <v>22</v>
      </c>
      <c r="B20" s="3" t="s">
        <v>52</v>
      </c>
      <c r="C20" s="77">
        <v>111</v>
      </c>
      <c r="D20" s="4">
        <v>3600</v>
      </c>
      <c r="E20" s="4"/>
      <c r="F20" s="4">
        <f>F19+D20</f>
        <v>40822</v>
      </c>
      <c r="G20" s="4"/>
      <c r="I20" s="114"/>
      <c r="J20" s="113"/>
    </row>
    <row r="21" spans="1:10" x14ac:dyDescent="0.25">
      <c r="A21" s="80">
        <v>24</v>
      </c>
      <c r="B21" s="3" t="s">
        <v>45</v>
      </c>
      <c r="C21" s="77">
        <v>111</v>
      </c>
      <c r="D21" s="4"/>
      <c r="E21" s="4">
        <v>1220</v>
      </c>
      <c r="F21" s="4">
        <f>F20-E21</f>
        <v>39602</v>
      </c>
      <c r="G21" s="4"/>
      <c r="I21" s="114"/>
      <c r="J21" s="113"/>
    </row>
    <row r="22" spans="1:10" x14ac:dyDescent="0.25">
      <c r="A22" s="80">
        <v>28</v>
      </c>
      <c r="B22" s="3" t="s">
        <v>53</v>
      </c>
      <c r="C22" s="77">
        <v>111</v>
      </c>
      <c r="D22" s="4"/>
      <c r="E22" s="4">
        <v>1400</v>
      </c>
      <c r="F22" s="4">
        <f>F21-E22</f>
        <v>38202</v>
      </c>
      <c r="G22" s="4"/>
      <c r="I22" s="114"/>
      <c r="J22" s="113"/>
    </row>
    <row r="23" spans="1:10" x14ac:dyDescent="0.25">
      <c r="A23" s="80">
        <v>28</v>
      </c>
      <c r="B23" s="3" t="s">
        <v>54</v>
      </c>
      <c r="C23" s="77">
        <v>111</v>
      </c>
      <c r="D23" s="4"/>
      <c r="E23" s="4">
        <v>288</v>
      </c>
      <c r="F23" s="4">
        <f>F22-E23</f>
        <v>37914</v>
      </c>
      <c r="G23" s="4"/>
      <c r="I23" s="114"/>
      <c r="J23" s="113"/>
    </row>
    <row r="24" spans="1:10" x14ac:dyDescent="0.25">
      <c r="A24" s="80">
        <v>28</v>
      </c>
      <c r="B24" s="3" t="s">
        <v>55</v>
      </c>
      <c r="C24" s="77">
        <v>111</v>
      </c>
      <c r="D24" s="4">
        <v>1840</v>
      </c>
      <c r="E24" s="4"/>
      <c r="F24" s="4">
        <f>F23+D24</f>
        <v>39754</v>
      </c>
      <c r="G24" s="4"/>
      <c r="I24" s="114"/>
      <c r="J24" s="113"/>
    </row>
    <row r="25" spans="1:10" x14ac:dyDescent="0.25">
      <c r="A25" s="80">
        <v>29</v>
      </c>
      <c r="B25" s="3" t="s">
        <v>56</v>
      </c>
      <c r="C25" s="3">
        <v>111</v>
      </c>
      <c r="D25" s="4"/>
      <c r="E25" s="4">
        <v>1420</v>
      </c>
      <c r="F25" s="4">
        <f t="shared" ref="F25:F30" si="0">F24-E25</f>
        <v>38334</v>
      </c>
      <c r="G25" s="4"/>
      <c r="I25" s="114"/>
      <c r="J25" s="113"/>
    </row>
    <row r="26" spans="1:10" x14ac:dyDescent="0.25">
      <c r="A26" s="80">
        <v>30</v>
      </c>
      <c r="B26" s="3" t="s">
        <v>57</v>
      </c>
      <c r="C26" s="3">
        <v>111</v>
      </c>
      <c r="D26" s="4"/>
      <c r="E26" s="4">
        <v>260</v>
      </c>
      <c r="F26" s="4">
        <f t="shared" si="0"/>
        <v>38074</v>
      </c>
      <c r="G26" s="4"/>
      <c r="I26" s="114"/>
      <c r="J26" s="113"/>
    </row>
    <row r="27" spans="1:10" x14ac:dyDescent="0.25">
      <c r="A27" s="80">
        <v>31</v>
      </c>
      <c r="B27" s="3" t="s">
        <v>58</v>
      </c>
      <c r="C27" s="3">
        <v>111</v>
      </c>
      <c r="D27" s="4"/>
      <c r="E27" s="4">
        <v>1000</v>
      </c>
      <c r="F27" s="4">
        <f t="shared" si="0"/>
        <v>37074</v>
      </c>
      <c r="G27" s="4"/>
      <c r="I27" s="114"/>
      <c r="J27" s="113"/>
    </row>
    <row r="28" spans="1:10" x14ac:dyDescent="0.25">
      <c r="A28" s="80">
        <v>31</v>
      </c>
      <c r="B28" s="3" t="s">
        <v>59</v>
      </c>
      <c r="C28" s="3">
        <v>111</v>
      </c>
      <c r="D28" s="4"/>
      <c r="E28" s="4">
        <v>186</v>
      </c>
      <c r="F28" s="4">
        <f t="shared" si="0"/>
        <v>36888</v>
      </c>
      <c r="G28" s="4"/>
      <c r="I28" s="114"/>
      <c r="J28" s="113"/>
    </row>
    <row r="29" spans="1:10" x14ac:dyDescent="0.25">
      <c r="A29" s="80">
        <v>31</v>
      </c>
      <c r="B29" s="3" t="s">
        <v>60</v>
      </c>
      <c r="C29" s="3">
        <v>111</v>
      </c>
      <c r="D29" s="4"/>
      <c r="E29" s="4">
        <v>172</v>
      </c>
      <c r="F29" s="4">
        <f t="shared" si="0"/>
        <v>36716</v>
      </c>
      <c r="G29" s="4"/>
      <c r="I29" s="114"/>
      <c r="J29" s="113"/>
    </row>
    <row r="30" spans="1:10" x14ac:dyDescent="0.25">
      <c r="A30" s="85">
        <v>31</v>
      </c>
      <c r="B30" s="86" t="s">
        <v>61</v>
      </c>
      <c r="C30" s="86">
        <v>111</v>
      </c>
      <c r="D30" s="87"/>
      <c r="E30" s="87">
        <v>542</v>
      </c>
      <c r="F30" s="97">
        <f t="shared" si="0"/>
        <v>36174</v>
      </c>
      <c r="G30" s="87"/>
      <c r="I30" s="113"/>
      <c r="J30" s="113"/>
    </row>
    <row r="31" spans="1:10" x14ac:dyDescent="0.25">
      <c r="A31" s="88"/>
      <c r="B31" s="89"/>
      <c r="C31" s="89"/>
      <c r="D31" s="90"/>
      <c r="E31" s="90"/>
      <c r="F31" s="90"/>
      <c r="G31" s="90"/>
      <c r="I31" s="113"/>
      <c r="J31" s="113"/>
    </row>
    <row r="32" spans="1:10" ht="15.75" x14ac:dyDescent="0.25">
      <c r="A32" s="78"/>
      <c r="D32" s="81" t="s">
        <v>62</v>
      </c>
      <c r="E32" s="82"/>
      <c r="F32" s="82"/>
      <c r="G32" s="84">
        <v>112</v>
      </c>
    </row>
    <row r="33" spans="1:7" x14ac:dyDescent="0.25">
      <c r="A33" s="207" t="s">
        <v>9</v>
      </c>
      <c r="B33" s="209" t="s">
        <v>1</v>
      </c>
      <c r="C33" s="209" t="s">
        <v>10</v>
      </c>
      <c r="D33" s="211" t="s">
        <v>11</v>
      </c>
      <c r="E33" s="211" t="s">
        <v>4</v>
      </c>
      <c r="F33" s="213" t="s">
        <v>12</v>
      </c>
      <c r="G33" s="213"/>
    </row>
    <row r="34" spans="1:7" x14ac:dyDescent="0.25">
      <c r="A34" s="208"/>
      <c r="B34" s="210"/>
      <c r="C34" s="210"/>
      <c r="D34" s="212"/>
      <c r="E34" s="212"/>
      <c r="F34" s="83" t="s">
        <v>11</v>
      </c>
      <c r="G34" s="83" t="s">
        <v>4</v>
      </c>
    </row>
    <row r="35" spans="1:7" x14ac:dyDescent="0.25">
      <c r="A35" s="28">
        <f>'JURNAL UMUM'!A16</f>
        <v>7</v>
      </c>
      <c r="B35" s="92"/>
      <c r="C35" s="77">
        <f>'JURNAL UMUM'!E17</f>
        <v>112</v>
      </c>
      <c r="D35" s="4">
        <f>'JURNAL UMUM'!F17</f>
        <v>2250</v>
      </c>
      <c r="E35" s="4"/>
      <c r="F35" s="4">
        <f>D35</f>
        <v>2250</v>
      </c>
      <c r="G35" s="4"/>
    </row>
    <row r="36" spans="1:7" x14ac:dyDescent="0.25">
      <c r="A36" s="80">
        <f>'JURNAL UMUM'!A25</f>
        <v>11</v>
      </c>
      <c r="B36" s="3"/>
      <c r="C36" s="77">
        <v>112</v>
      </c>
      <c r="D36" s="4">
        <f>'JURNAL UMUM'!F25</f>
        <v>2160</v>
      </c>
      <c r="E36" s="4"/>
      <c r="F36" s="4">
        <f>F35+D36</f>
        <v>4410</v>
      </c>
      <c r="G36" s="4"/>
    </row>
    <row r="37" spans="1:7" x14ac:dyDescent="0.25">
      <c r="A37" s="80" t="s">
        <v>82</v>
      </c>
      <c r="B37" s="3"/>
      <c r="C37" s="3">
        <v>112</v>
      </c>
      <c r="D37" s="4"/>
      <c r="E37" s="4">
        <f>'JURNAL UMUM'!G33</f>
        <v>2250</v>
      </c>
      <c r="F37" s="4">
        <f>F36-E37</f>
        <v>2160</v>
      </c>
      <c r="G37" s="4"/>
    </row>
    <row r="38" spans="1:7" x14ac:dyDescent="0.25">
      <c r="A38" s="98">
        <v>16</v>
      </c>
      <c r="B38" s="3"/>
      <c r="C38" s="3">
        <v>112</v>
      </c>
      <c r="D38" s="4">
        <f>'JURNAL UMUM'!F38</f>
        <v>1840</v>
      </c>
      <c r="E38" s="4"/>
      <c r="F38" s="4">
        <f>F37+D38</f>
        <v>4000</v>
      </c>
      <c r="G38" s="4"/>
    </row>
    <row r="39" spans="1:7" x14ac:dyDescent="0.25">
      <c r="A39" s="98">
        <v>26</v>
      </c>
      <c r="B39" s="3"/>
      <c r="C39" s="3">
        <v>112</v>
      </c>
      <c r="D39" s="4">
        <f>'JURNAL UMUM'!F50</f>
        <v>2320</v>
      </c>
      <c r="E39" s="4"/>
      <c r="F39" s="4">
        <f>F38+D39</f>
        <v>6320</v>
      </c>
      <c r="G39" s="4"/>
    </row>
    <row r="40" spans="1:7" x14ac:dyDescent="0.25">
      <c r="A40" s="98">
        <v>28</v>
      </c>
      <c r="B40" s="3"/>
      <c r="C40" s="3">
        <v>112</v>
      </c>
      <c r="D40" s="4"/>
      <c r="E40" s="4">
        <f>'JURNAL UMUM'!G57</f>
        <v>1840</v>
      </c>
      <c r="F40" s="103">
        <f>F39-E40</f>
        <v>4480</v>
      </c>
      <c r="G40" s="4"/>
    </row>
    <row r="41" spans="1:7" x14ac:dyDescent="0.25">
      <c r="A41" s="98">
        <v>31</v>
      </c>
      <c r="B41" s="3"/>
      <c r="C41" s="3">
        <v>112</v>
      </c>
      <c r="D41" s="4">
        <v>94</v>
      </c>
      <c r="E41" s="4"/>
      <c r="F41" s="4">
        <f>F40+D41</f>
        <v>4574</v>
      </c>
      <c r="G41" s="4"/>
    </row>
    <row r="42" spans="1:7" x14ac:dyDescent="0.25">
      <c r="A42" s="98"/>
      <c r="B42" s="3"/>
      <c r="C42" s="3"/>
      <c r="D42" s="4"/>
      <c r="E42" s="4"/>
      <c r="F42" s="4"/>
      <c r="G42" s="4"/>
    </row>
    <row r="43" spans="1:7" ht="15.75" x14ac:dyDescent="0.25">
      <c r="A43" s="78"/>
      <c r="D43" s="81" t="s">
        <v>79</v>
      </c>
      <c r="E43" s="82"/>
      <c r="F43" s="82"/>
      <c r="G43" s="84">
        <v>118</v>
      </c>
    </row>
    <row r="44" spans="1:7" x14ac:dyDescent="0.25">
      <c r="A44" s="207" t="s">
        <v>9</v>
      </c>
      <c r="B44" s="209" t="s">
        <v>1</v>
      </c>
      <c r="C44" s="209" t="s">
        <v>10</v>
      </c>
      <c r="D44" s="211" t="s">
        <v>11</v>
      </c>
      <c r="E44" s="211" t="s">
        <v>4</v>
      </c>
      <c r="F44" s="213" t="s">
        <v>12</v>
      </c>
      <c r="G44" s="213"/>
    </row>
    <row r="45" spans="1:7" x14ac:dyDescent="0.25">
      <c r="A45" s="208"/>
      <c r="B45" s="210"/>
      <c r="C45" s="210"/>
      <c r="D45" s="212"/>
      <c r="E45" s="212"/>
      <c r="F45" s="83" t="s">
        <v>11</v>
      </c>
      <c r="G45" s="83" t="s">
        <v>4</v>
      </c>
    </row>
    <row r="46" spans="1:7" x14ac:dyDescent="0.25">
      <c r="A46" s="80">
        <v>1</v>
      </c>
      <c r="B46" s="3"/>
      <c r="C46" s="3">
        <v>118</v>
      </c>
      <c r="D46" s="4">
        <f>'JURNAL UMUM'!F7</f>
        <v>1800</v>
      </c>
      <c r="E46" s="4"/>
      <c r="F46" s="103">
        <f>D46</f>
        <v>1800</v>
      </c>
      <c r="G46" s="4"/>
    </row>
    <row r="50" spans="1:7" ht="15.75" x14ac:dyDescent="0.25">
      <c r="A50" s="78"/>
      <c r="D50" s="81" t="s">
        <v>83</v>
      </c>
      <c r="E50" s="82"/>
      <c r="F50" s="82"/>
      <c r="G50" s="84">
        <v>119</v>
      </c>
    </row>
    <row r="51" spans="1:7" x14ac:dyDescent="0.25">
      <c r="A51" s="207" t="s">
        <v>9</v>
      </c>
      <c r="B51" s="209" t="s">
        <v>1</v>
      </c>
      <c r="C51" s="209" t="s">
        <v>10</v>
      </c>
      <c r="D51" s="211" t="s">
        <v>11</v>
      </c>
      <c r="E51" s="211" t="s">
        <v>4</v>
      </c>
      <c r="F51" s="213" t="s">
        <v>12</v>
      </c>
      <c r="G51" s="213"/>
    </row>
    <row r="52" spans="1:7" x14ac:dyDescent="0.25">
      <c r="A52" s="208"/>
      <c r="B52" s="210"/>
      <c r="C52" s="210"/>
      <c r="D52" s="212"/>
      <c r="E52" s="212"/>
      <c r="F52" s="91" t="s">
        <v>11</v>
      </c>
      <c r="G52" s="91" t="s">
        <v>4</v>
      </c>
    </row>
    <row r="53" spans="1:7" x14ac:dyDescent="0.25">
      <c r="A53" s="98">
        <v>4</v>
      </c>
      <c r="B53" s="3"/>
      <c r="C53" s="3">
        <v>118</v>
      </c>
      <c r="D53" s="4">
        <f>'JURNAL UMUM'!F14</f>
        <v>460</v>
      </c>
      <c r="E53" s="4"/>
      <c r="F53" s="4">
        <f>D53</f>
        <v>460</v>
      </c>
      <c r="G53" s="4"/>
    </row>
    <row r="54" spans="1:7" x14ac:dyDescent="0.25">
      <c r="A54" s="98">
        <v>12</v>
      </c>
      <c r="B54" s="3"/>
      <c r="C54" s="3">
        <v>118</v>
      </c>
      <c r="D54" s="4">
        <f>'JURNAL UMUM'!F27</f>
        <v>2460</v>
      </c>
      <c r="E54" s="4"/>
      <c r="F54" s="4">
        <f>F53+D54</f>
        <v>2920</v>
      </c>
      <c r="G54" s="4"/>
    </row>
    <row r="55" spans="1:7" x14ac:dyDescent="0.25">
      <c r="A55" s="98">
        <v>29</v>
      </c>
      <c r="B55" s="3"/>
      <c r="C55" s="3">
        <v>118</v>
      </c>
      <c r="D55" s="4">
        <f>'JURNAL UMUM'!F58</f>
        <v>1960</v>
      </c>
      <c r="E55" s="4"/>
      <c r="F55" s="103">
        <f>F54+D55</f>
        <v>4880</v>
      </c>
      <c r="G55" s="4"/>
    </row>
    <row r="60" spans="1:7" ht="15.75" x14ac:dyDescent="0.25">
      <c r="A60" s="78"/>
      <c r="D60" s="81" t="s">
        <v>84</v>
      </c>
      <c r="E60" s="82"/>
      <c r="F60" s="82"/>
      <c r="G60" s="84">
        <v>124</v>
      </c>
    </row>
    <row r="61" spans="1:7" x14ac:dyDescent="0.25">
      <c r="A61" s="207" t="s">
        <v>9</v>
      </c>
      <c r="B61" s="209" t="s">
        <v>1</v>
      </c>
      <c r="C61" s="209" t="s">
        <v>10</v>
      </c>
      <c r="D61" s="211" t="s">
        <v>11</v>
      </c>
      <c r="E61" s="211" t="s">
        <v>4</v>
      </c>
      <c r="F61" s="213" t="s">
        <v>12</v>
      </c>
      <c r="G61" s="213"/>
    </row>
    <row r="62" spans="1:7" x14ac:dyDescent="0.25">
      <c r="A62" s="208"/>
      <c r="B62" s="210"/>
      <c r="C62" s="210"/>
      <c r="D62" s="212"/>
      <c r="E62" s="212"/>
      <c r="F62" s="91" t="s">
        <v>11</v>
      </c>
      <c r="G62" s="91" t="s">
        <v>4</v>
      </c>
    </row>
    <row r="63" spans="1:7" x14ac:dyDescent="0.25">
      <c r="A63" s="98" t="s">
        <v>85</v>
      </c>
      <c r="B63" s="3" t="s">
        <v>85</v>
      </c>
      <c r="C63" s="3"/>
      <c r="D63" s="4" t="s">
        <v>85</v>
      </c>
      <c r="E63" s="4" t="s">
        <v>85</v>
      </c>
      <c r="F63" s="4" t="s">
        <v>85</v>
      </c>
      <c r="G63" s="4" t="s">
        <v>85</v>
      </c>
    </row>
    <row r="67" spans="1:7" ht="15.75" x14ac:dyDescent="0.25">
      <c r="A67" s="78"/>
      <c r="D67" s="81" t="s">
        <v>86</v>
      </c>
      <c r="E67" s="82"/>
      <c r="F67" s="82"/>
      <c r="G67" s="84">
        <v>131</v>
      </c>
    </row>
    <row r="68" spans="1:7" x14ac:dyDescent="0.25">
      <c r="A68" s="207" t="s">
        <v>9</v>
      </c>
      <c r="B68" s="209" t="s">
        <v>1</v>
      </c>
      <c r="C68" s="209" t="s">
        <v>10</v>
      </c>
      <c r="D68" s="211" t="s">
        <v>11</v>
      </c>
      <c r="E68" s="211" t="s">
        <v>4</v>
      </c>
      <c r="F68" s="213" t="s">
        <v>12</v>
      </c>
      <c r="G68" s="213"/>
    </row>
    <row r="69" spans="1:7" x14ac:dyDescent="0.25">
      <c r="A69" s="208"/>
      <c r="B69" s="210"/>
      <c r="C69" s="210"/>
      <c r="D69" s="212"/>
      <c r="E69" s="212"/>
      <c r="F69" s="91" t="s">
        <v>11</v>
      </c>
      <c r="G69" s="91" t="s">
        <v>4</v>
      </c>
    </row>
    <row r="70" spans="1:7" x14ac:dyDescent="0.25">
      <c r="A70" s="98">
        <v>2</v>
      </c>
      <c r="B70" s="104" t="s">
        <v>16</v>
      </c>
      <c r="C70" s="105">
        <v>131</v>
      </c>
      <c r="D70" s="106">
        <v>1200</v>
      </c>
      <c r="E70" s="4"/>
      <c r="F70" s="4">
        <f>D70</f>
        <v>1200</v>
      </c>
      <c r="G70" s="4"/>
    </row>
    <row r="71" spans="1:7" x14ac:dyDescent="0.25">
      <c r="A71" s="98"/>
      <c r="B71" s="94" t="s">
        <v>17</v>
      </c>
      <c r="C71" s="37">
        <v>131</v>
      </c>
      <c r="D71" s="4">
        <v>4050</v>
      </c>
      <c r="E71" s="4"/>
      <c r="F71" s="4">
        <f>F70+D71</f>
        <v>5250</v>
      </c>
      <c r="G71" s="4"/>
    </row>
    <row r="72" spans="1:7" x14ac:dyDescent="0.25">
      <c r="A72" s="98"/>
      <c r="B72" s="3"/>
      <c r="C72" s="77">
        <v>131</v>
      </c>
      <c r="D72" s="4">
        <f>'JURNAL UMUM'!F12</f>
        <v>800</v>
      </c>
      <c r="E72" s="4"/>
      <c r="F72" s="103">
        <f>F71+D72</f>
        <v>6050</v>
      </c>
      <c r="G72" s="4"/>
    </row>
    <row r="76" spans="1:7" ht="15.75" x14ac:dyDescent="0.25">
      <c r="A76" s="78"/>
      <c r="D76" s="108" t="s">
        <v>87</v>
      </c>
      <c r="E76" s="82"/>
      <c r="F76" s="82"/>
      <c r="G76" s="84">
        <v>132</v>
      </c>
    </row>
    <row r="77" spans="1:7" x14ac:dyDescent="0.25">
      <c r="A77" s="207" t="s">
        <v>9</v>
      </c>
      <c r="B77" s="209" t="s">
        <v>1</v>
      </c>
      <c r="C77" s="209" t="s">
        <v>10</v>
      </c>
      <c r="D77" s="211" t="s">
        <v>11</v>
      </c>
      <c r="E77" s="211" t="s">
        <v>4</v>
      </c>
      <c r="F77" s="213" t="s">
        <v>12</v>
      </c>
      <c r="G77" s="213"/>
    </row>
    <row r="78" spans="1:7" x14ac:dyDescent="0.25">
      <c r="A78" s="208"/>
      <c r="B78" s="210"/>
      <c r="C78" s="210"/>
      <c r="D78" s="212"/>
      <c r="E78" s="212"/>
      <c r="F78" s="91" t="s">
        <v>11</v>
      </c>
      <c r="G78" s="91" t="s">
        <v>4</v>
      </c>
    </row>
    <row r="79" spans="1:7" x14ac:dyDescent="0.25">
      <c r="A79" s="107" t="s">
        <v>85</v>
      </c>
      <c r="B79" s="104" t="s">
        <v>85</v>
      </c>
      <c r="C79" s="105" t="s">
        <v>85</v>
      </c>
      <c r="D79" s="106" t="s">
        <v>85</v>
      </c>
      <c r="E79" s="4" t="s">
        <v>85</v>
      </c>
      <c r="F79" s="4" t="s">
        <v>85</v>
      </c>
      <c r="G79" s="4" t="s">
        <v>85</v>
      </c>
    </row>
    <row r="82" spans="1:7" x14ac:dyDescent="0.25">
      <c r="A82" s="96"/>
    </row>
    <row r="83" spans="1:7" ht="15.75" x14ac:dyDescent="0.25">
      <c r="A83" s="78"/>
      <c r="D83" s="108" t="s">
        <v>88</v>
      </c>
      <c r="E83" s="82"/>
      <c r="F83" s="82"/>
      <c r="G83" s="84">
        <v>133</v>
      </c>
    </row>
    <row r="84" spans="1:7" x14ac:dyDescent="0.25">
      <c r="A84" s="207" t="s">
        <v>9</v>
      </c>
      <c r="B84" s="209" t="s">
        <v>1</v>
      </c>
      <c r="C84" s="209" t="s">
        <v>10</v>
      </c>
      <c r="D84" s="211" t="s">
        <v>11</v>
      </c>
      <c r="E84" s="211" t="s">
        <v>4</v>
      </c>
      <c r="F84" s="213" t="s">
        <v>12</v>
      </c>
      <c r="G84" s="213"/>
    </row>
    <row r="85" spans="1:7" x14ac:dyDescent="0.25">
      <c r="A85" s="208"/>
      <c r="B85" s="210"/>
      <c r="C85" s="210"/>
      <c r="D85" s="212"/>
      <c r="E85" s="212"/>
      <c r="F85" s="91" t="s">
        <v>11</v>
      </c>
      <c r="G85" s="91" t="s">
        <v>4</v>
      </c>
    </row>
    <row r="86" spans="1:7" x14ac:dyDescent="0.25">
      <c r="A86" s="107">
        <v>2</v>
      </c>
      <c r="B86" s="104"/>
      <c r="C86" s="105">
        <v>133</v>
      </c>
      <c r="D86" s="106">
        <f>'JURNAL UMUM'!F11</f>
        <v>1650</v>
      </c>
      <c r="E86" s="4"/>
      <c r="F86" s="103">
        <f>D86</f>
        <v>1650</v>
      </c>
      <c r="G86" s="4"/>
    </row>
    <row r="89" spans="1:7" ht="15.75" x14ac:dyDescent="0.25">
      <c r="A89" s="78"/>
      <c r="D89" s="109" t="s">
        <v>89</v>
      </c>
      <c r="E89" s="82"/>
      <c r="F89" s="82"/>
      <c r="G89" s="84">
        <v>134</v>
      </c>
    </row>
    <row r="90" spans="1:7" x14ac:dyDescent="0.25">
      <c r="A90" s="207" t="s">
        <v>9</v>
      </c>
      <c r="B90" s="209" t="s">
        <v>1</v>
      </c>
      <c r="C90" s="209" t="s">
        <v>10</v>
      </c>
      <c r="D90" s="211" t="s">
        <v>11</v>
      </c>
      <c r="E90" s="211" t="s">
        <v>4</v>
      </c>
      <c r="F90" s="213" t="s">
        <v>12</v>
      </c>
      <c r="G90" s="213"/>
    </row>
    <row r="91" spans="1:7" x14ac:dyDescent="0.25">
      <c r="A91" s="208"/>
      <c r="B91" s="210"/>
      <c r="C91" s="210"/>
      <c r="D91" s="212"/>
      <c r="E91" s="212"/>
      <c r="F91" s="91" t="s">
        <v>11</v>
      </c>
      <c r="G91" s="91" t="s">
        <v>4</v>
      </c>
    </row>
    <row r="92" spans="1:7" x14ac:dyDescent="0.25">
      <c r="A92" s="107" t="s">
        <v>85</v>
      </c>
      <c r="B92" s="104" t="s">
        <v>85</v>
      </c>
      <c r="C92" s="105" t="s">
        <v>85</v>
      </c>
      <c r="D92" s="106" t="s">
        <v>85</v>
      </c>
      <c r="E92" s="4" t="s">
        <v>85</v>
      </c>
      <c r="F92" s="4" t="s">
        <v>85</v>
      </c>
      <c r="G92" s="4" t="s">
        <v>85</v>
      </c>
    </row>
    <row r="95" spans="1:7" ht="15.75" x14ac:dyDescent="0.25">
      <c r="A95" s="78"/>
      <c r="D95" s="108" t="s">
        <v>90</v>
      </c>
      <c r="E95" s="82"/>
      <c r="F95" s="82"/>
      <c r="G95" s="84">
        <v>135</v>
      </c>
    </row>
    <row r="96" spans="1:7" x14ac:dyDescent="0.25">
      <c r="A96" s="207" t="s">
        <v>9</v>
      </c>
      <c r="B96" s="209" t="s">
        <v>1</v>
      </c>
      <c r="C96" s="209" t="s">
        <v>10</v>
      </c>
      <c r="D96" s="211" t="s">
        <v>11</v>
      </c>
      <c r="E96" s="211" t="s">
        <v>4</v>
      </c>
      <c r="F96" s="213" t="s">
        <v>12</v>
      </c>
      <c r="G96" s="213"/>
    </row>
    <row r="97" spans="1:7" x14ac:dyDescent="0.25">
      <c r="A97" s="208"/>
      <c r="B97" s="210"/>
      <c r="C97" s="210"/>
      <c r="D97" s="212"/>
      <c r="E97" s="212"/>
      <c r="F97" s="91" t="s">
        <v>11</v>
      </c>
      <c r="G97" s="91" t="s">
        <v>4</v>
      </c>
    </row>
    <row r="98" spans="1:7" x14ac:dyDescent="0.25">
      <c r="A98" s="107" t="s">
        <v>85</v>
      </c>
      <c r="B98" s="104" t="s">
        <v>85</v>
      </c>
      <c r="C98" s="105" t="s">
        <v>85</v>
      </c>
      <c r="D98" s="106" t="s">
        <v>85</v>
      </c>
      <c r="E98" s="4" t="s">
        <v>85</v>
      </c>
      <c r="F98" s="4" t="s">
        <v>85</v>
      </c>
      <c r="G98" s="4" t="s">
        <v>85</v>
      </c>
    </row>
    <row r="101" spans="1:7" ht="15.75" x14ac:dyDescent="0.25">
      <c r="A101" s="78"/>
      <c r="D101" s="109" t="s">
        <v>91</v>
      </c>
      <c r="E101" s="82"/>
      <c r="F101" s="82"/>
      <c r="G101" s="84">
        <v>136</v>
      </c>
    </row>
    <row r="102" spans="1:7" x14ac:dyDescent="0.25">
      <c r="A102" s="207" t="s">
        <v>9</v>
      </c>
      <c r="B102" s="209" t="s">
        <v>1</v>
      </c>
      <c r="C102" s="209" t="s">
        <v>10</v>
      </c>
      <c r="D102" s="211" t="s">
        <v>11</v>
      </c>
      <c r="E102" s="211" t="s">
        <v>4</v>
      </c>
      <c r="F102" s="213" t="s">
        <v>12</v>
      </c>
      <c r="G102" s="213"/>
    </row>
    <row r="103" spans="1:7" x14ac:dyDescent="0.25">
      <c r="A103" s="208"/>
      <c r="B103" s="210"/>
      <c r="C103" s="210"/>
      <c r="D103" s="212"/>
      <c r="E103" s="212"/>
      <c r="F103" s="91" t="s">
        <v>11</v>
      </c>
      <c r="G103" s="91" t="s">
        <v>4</v>
      </c>
    </row>
    <row r="104" spans="1:7" x14ac:dyDescent="0.25">
      <c r="A104" s="107" t="s">
        <v>85</v>
      </c>
      <c r="B104" s="104" t="s">
        <v>85</v>
      </c>
      <c r="C104" s="105" t="s">
        <v>85</v>
      </c>
      <c r="D104" s="106" t="s">
        <v>85</v>
      </c>
      <c r="E104" s="4" t="s">
        <v>85</v>
      </c>
      <c r="F104" s="4" t="s">
        <v>85</v>
      </c>
      <c r="G104" s="4" t="s">
        <v>85</v>
      </c>
    </row>
    <row r="106" spans="1:7" x14ac:dyDescent="0.25">
      <c r="A106" s="96"/>
    </row>
    <row r="107" spans="1:7" ht="15.75" x14ac:dyDescent="0.25">
      <c r="A107" s="78"/>
      <c r="D107" s="109" t="s">
        <v>92</v>
      </c>
      <c r="E107" s="82"/>
      <c r="F107" s="82"/>
      <c r="G107" s="84">
        <v>211</v>
      </c>
    </row>
    <row r="108" spans="1:7" x14ac:dyDescent="0.25">
      <c r="A108" s="207" t="s">
        <v>9</v>
      </c>
      <c r="B108" s="209" t="s">
        <v>1</v>
      </c>
      <c r="C108" s="209" t="s">
        <v>10</v>
      </c>
      <c r="D108" s="211" t="s">
        <v>11</v>
      </c>
      <c r="E108" s="211" t="s">
        <v>4</v>
      </c>
      <c r="F108" s="205" t="s">
        <v>12</v>
      </c>
      <c r="G108" s="206"/>
    </row>
    <row r="109" spans="1:7" x14ac:dyDescent="0.25">
      <c r="A109" s="208"/>
      <c r="B109" s="210"/>
      <c r="C109" s="210"/>
      <c r="D109" s="212"/>
      <c r="E109" s="212"/>
      <c r="F109" s="91" t="s">
        <v>11</v>
      </c>
      <c r="G109" s="91" t="s">
        <v>4</v>
      </c>
    </row>
    <row r="110" spans="1:7" x14ac:dyDescent="0.25">
      <c r="A110" s="107"/>
      <c r="B110" s="104"/>
      <c r="C110" s="105"/>
      <c r="D110" s="106"/>
      <c r="E110" s="4"/>
      <c r="F110" s="4"/>
      <c r="G110" s="4"/>
    </row>
    <row r="114" spans="1:7" ht="15.75" x14ac:dyDescent="0.25">
      <c r="A114" s="78"/>
      <c r="D114" s="109" t="s">
        <v>93</v>
      </c>
      <c r="E114" s="82"/>
      <c r="F114" s="82"/>
      <c r="G114" s="84">
        <v>212</v>
      </c>
    </row>
    <row r="115" spans="1:7" x14ac:dyDescent="0.25">
      <c r="A115" s="207" t="s">
        <v>9</v>
      </c>
      <c r="B115" s="209" t="s">
        <v>1</v>
      </c>
      <c r="C115" s="209" t="s">
        <v>10</v>
      </c>
      <c r="D115" s="211" t="s">
        <v>11</v>
      </c>
      <c r="E115" s="211" t="s">
        <v>4</v>
      </c>
      <c r="F115" s="205" t="s">
        <v>12</v>
      </c>
      <c r="G115" s="206"/>
    </row>
    <row r="116" spans="1:7" x14ac:dyDescent="0.25">
      <c r="A116" s="208"/>
      <c r="B116" s="210"/>
      <c r="C116" s="210"/>
      <c r="D116" s="212"/>
      <c r="E116" s="212"/>
      <c r="F116" s="91" t="s">
        <v>11</v>
      </c>
      <c r="G116" s="91" t="s">
        <v>4</v>
      </c>
    </row>
    <row r="117" spans="1:7" x14ac:dyDescent="0.25">
      <c r="A117" s="107"/>
      <c r="B117" s="104"/>
      <c r="C117" s="105"/>
      <c r="D117" s="106"/>
      <c r="E117" s="4"/>
      <c r="F117" s="4"/>
      <c r="G117" s="4"/>
    </row>
    <row r="121" spans="1:7" ht="15.75" x14ac:dyDescent="0.25">
      <c r="A121" s="78"/>
      <c r="D121" s="109" t="s">
        <v>94</v>
      </c>
      <c r="E121" s="82"/>
      <c r="F121" s="82"/>
      <c r="G121" s="84">
        <v>213</v>
      </c>
    </row>
    <row r="122" spans="1:7" x14ac:dyDescent="0.25">
      <c r="A122" s="207" t="s">
        <v>9</v>
      </c>
      <c r="B122" s="209" t="s">
        <v>1</v>
      </c>
      <c r="C122" s="209" t="s">
        <v>10</v>
      </c>
      <c r="D122" s="211" t="s">
        <v>11</v>
      </c>
      <c r="E122" s="211" t="s">
        <v>4</v>
      </c>
      <c r="F122" s="205" t="s">
        <v>12</v>
      </c>
      <c r="G122" s="206"/>
    </row>
    <row r="123" spans="1:7" x14ac:dyDescent="0.25">
      <c r="A123" s="208"/>
      <c r="B123" s="210"/>
      <c r="C123" s="210"/>
      <c r="D123" s="212"/>
      <c r="E123" s="212"/>
      <c r="F123" s="91" t="s">
        <v>11</v>
      </c>
      <c r="G123" s="91" t="s">
        <v>4</v>
      </c>
    </row>
    <row r="124" spans="1:7" x14ac:dyDescent="0.25">
      <c r="A124" s="110">
        <v>4</v>
      </c>
      <c r="B124" s="104"/>
      <c r="C124" s="105">
        <v>213</v>
      </c>
      <c r="D124" s="106"/>
      <c r="E124" s="4">
        <v>460</v>
      </c>
      <c r="F124" s="4"/>
      <c r="G124" s="4">
        <f>E124</f>
        <v>460</v>
      </c>
    </row>
    <row r="125" spans="1:7" x14ac:dyDescent="0.25">
      <c r="A125" s="98">
        <v>9</v>
      </c>
      <c r="B125" s="3"/>
      <c r="C125" s="105">
        <v>213</v>
      </c>
      <c r="D125" s="4">
        <f>'JURNAL UMUM'!F23</f>
        <v>460</v>
      </c>
      <c r="F125" s="4"/>
      <c r="G125" s="4">
        <f>G124-D125</f>
        <v>0</v>
      </c>
    </row>
    <row r="126" spans="1:7" x14ac:dyDescent="0.25">
      <c r="A126" s="98">
        <v>12</v>
      </c>
      <c r="B126" s="3"/>
      <c r="C126" s="105">
        <v>213</v>
      </c>
      <c r="D126" s="4"/>
      <c r="E126" s="4">
        <f>'JURNAL UMUM'!G29</f>
        <v>1240</v>
      </c>
      <c r="F126" s="4"/>
      <c r="G126" s="4">
        <f>G125+E126</f>
        <v>1240</v>
      </c>
    </row>
    <row r="127" spans="1:7" x14ac:dyDescent="0.25">
      <c r="A127" s="98">
        <v>24</v>
      </c>
      <c r="B127" s="3"/>
      <c r="C127" s="105">
        <v>213</v>
      </c>
      <c r="D127" s="4">
        <f>'JURNAL UMUM'!F48</f>
        <v>1220</v>
      </c>
      <c r="E127" s="4"/>
      <c r="F127" s="4"/>
      <c r="G127" s="4">
        <f>G126-D127</f>
        <v>20</v>
      </c>
    </row>
    <row r="128" spans="1:7" x14ac:dyDescent="0.25">
      <c r="A128" s="98">
        <v>29</v>
      </c>
      <c r="B128" s="3"/>
      <c r="C128" s="105">
        <v>213</v>
      </c>
      <c r="D128" s="4"/>
      <c r="E128" s="4">
        <f>'JURNAL UMUM'!G60</f>
        <v>540</v>
      </c>
      <c r="F128" s="4"/>
      <c r="G128" s="103">
        <f>G127+E128</f>
        <v>560</v>
      </c>
    </row>
    <row r="131" spans="1:7" ht="15.75" x14ac:dyDescent="0.25">
      <c r="A131" s="78"/>
      <c r="D131" s="109" t="s">
        <v>30</v>
      </c>
      <c r="E131" s="82"/>
      <c r="F131" s="82"/>
      <c r="G131" s="84">
        <v>216</v>
      </c>
    </row>
    <row r="132" spans="1:7" x14ac:dyDescent="0.25">
      <c r="A132" s="207" t="s">
        <v>9</v>
      </c>
      <c r="B132" s="209" t="s">
        <v>1</v>
      </c>
      <c r="C132" s="209" t="s">
        <v>10</v>
      </c>
      <c r="D132" s="211" t="s">
        <v>11</v>
      </c>
      <c r="E132" s="211" t="s">
        <v>4</v>
      </c>
      <c r="F132" s="205" t="s">
        <v>12</v>
      </c>
      <c r="G132" s="206"/>
    </row>
    <row r="133" spans="1:7" x14ac:dyDescent="0.25">
      <c r="A133" s="208"/>
      <c r="B133" s="210"/>
      <c r="C133" s="210"/>
      <c r="D133" s="212"/>
      <c r="E133" s="212"/>
      <c r="F133" s="91" t="s">
        <v>11</v>
      </c>
      <c r="G133" s="91" t="s">
        <v>4</v>
      </c>
    </row>
    <row r="134" spans="1:7" x14ac:dyDescent="0.25">
      <c r="A134" s="107">
        <v>1</v>
      </c>
      <c r="B134" s="104"/>
      <c r="C134" s="105">
        <v>216</v>
      </c>
      <c r="D134" s="106"/>
      <c r="E134" s="4">
        <f>'JURNAL UMUM'!G6</f>
        <v>19600</v>
      </c>
      <c r="F134" s="4"/>
      <c r="G134" s="4">
        <f>E134</f>
        <v>19600</v>
      </c>
    </row>
    <row r="135" spans="1:7" x14ac:dyDescent="0.25">
      <c r="A135" s="98">
        <v>31</v>
      </c>
      <c r="B135" s="3"/>
      <c r="C135" s="3">
        <v>216</v>
      </c>
      <c r="D135" s="4">
        <f>'JURNAL UMUM'!F69</f>
        <v>400</v>
      </c>
      <c r="E135" s="4"/>
      <c r="F135" s="4"/>
      <c r="G135" s="103">
        <f>G134-D135</f>
        <v>19200</v>
      </c>
    </row>
    <row r="138" spans="1:7" ht="15.75" x14ac:dyDescent="0.25">
      <c r="A138" s="78"/>
      <c r="D138" s="109" t="s">
        <v>95</v>
      </c>
      <c r="E138" s="82"/>
      <c r="F138" s="82"/>
      <c r="G138" s="84">
        <v>311</v>
      </c>
    </row>
    <row r="139" spans="1:7" x14ac:dyDescent="0.25">
      <c r="A139" s="207" t="s">
        <v>9</v>
      </c>
      <c r="B139" s="209" t="s">
        <v>1</v>
      </c>
      <c r="C139" s="209" t="s">
        <v>10</v>
      </c>
      <c r="D139" s="211" t="s">
        <v>11</v>
      </c>
      <c r="E139" s="211" t="s">
        <v>4</v>
      </c>
      <c r="F139" s="205" t="s">
        <v>12</v>
      </c>
      <c r="G139" s="206"/>
    </row>
    <row r="140" spans="1:7" x14ac:dyDescent="0.25">
      <c r="A140" s="208"/>
      <c r="B140" s="210"/>
      <c r="C140" s="210"/>
      <c r="D140" s="212"/>
      <c r="E140" s="212"/>
      <c r="F140" s="91" t="s">
        <v>11</v>
      </c>
      <c r="G140" s="91" t="s">
        <v>4</v>
      </c>
    </row>
    <row r="141" spans="1:7" x14ac:dyDescent="0.25">
      <c r="A141" s="107">
        <v>1</v>
      </c>
      <c r="B141" s="104"/>
      <c r="C141" s="105">
        <v>311</v>
      </c>
      <c r="D141" s="106"/>
      <c r="E141" s="4">
        <f>'JURNAL UMUM'!G4</f>
        <v>26000</v>
      </c>
      <c r="F141" s="4"/>
      <c r="G141" s="103">
        <f>E141</f>
        <v>26000</v>
      </c>
    </row>
    <row r="144" spans="1:7" ht="15.75" x14ac:dyDescent="0.25">
      <c r="A144" s="78"/>
      <c r="D144" s="109" t="s">
        <v>96</v>
      </c>
      <c r="E144" s="82"/>
      <c r="F144" s="82"/>
      <c r="G144" s="84">
        <v>313</v>
      </c>
    </row>
    <row r="145" spans="1:7" x14ac:dyDescent="0.25">
      <c r="A145" s="207" t="s">
        <v>9</v>
      </c>
      <c r="B145" s="209" t="s">
        <v>1</v>
      </c>
      <c r="C145" s="209" t="s">
        <v>10</v>
      </c>
      <c r="D145" s="211" t="s">
        <v>11</v>
      </c>
      <c r="E145" s="211" t="s">
        <v>4</v>
      </c>
      <c r="F145" s="205" t="s">
        <v>12</v>
      </c>
      <c r="G145" s="206"/>
    </row>
    <row r="146" spans="1:7" x14ac:dyDescent="0.25">
      <c r="A146" s="208"/>
      <c r="B146" s="210"/>
      <c r="C146" s="210"/>
      <c r="D146" s="212"/>
      <c r="E146" s="212"/>
      <c r="F146" s="91" t="s">
        <v>11</v>
      </c>
      <c r="G146" s="91" t="s">
        <v>4</v>
      </c>
    </row>
    <row r="147" spans="1:7" x14ac:dyDescent="0.25">
      <c r="A147" s="107">
        <v>31</v>
      </c>
      <c r="B147" s="104"/>
      <c r="C147" s="105">
        <v>31</v>
      </c>
      <c r="D147" s="106">
        <f>'JURNAL UMUM'!F63</f>
        <v>1000</v>
      </c>
      <c r="E147" s="4"/>
      <c r="F147" s="103">
        <f>D147</f>
        <v>1000</v>
      </c>
      <c r="G147" s="4"/>
    </row>
    <row r="148" spans="1:7" x14ac:dyDescent="0.25">
      <c r="A148" s="96"/>
    </row>
    <row r="150" spans="1:7" ht="15.75" x14ac:dyDescent="0.25">
      <c r="A150" s="78"/>
      <c r="D150" s="109" t="s">
        <v>97</v>
      </c>
      <c r="E150" s="82"/>
      <c r="F150" s="82"/>
      <c r="G150" s="84">
        <v>411</v>
      </c>
    </row>
    <row r="151" spans="1:7" x14ac:dyDescent="0.25">
      <c r="A151" s="207" t="s">
        <v>9</v>
      </c>
      <c r="B151" s="209" t="s">
        <v>1</v>
      </c>
      <c r="C151" s="209" t="s">
        <v>10</v>
      </c>
      <c r="D151" s="211" t="s">
        <v>11</v>
      </c>
      <c r="E151" s="211" t="s">
        <v>4</v>
      </c>
      <c r="F151" s="205" t="s">
        <v>12</v>
      </c>
      <c r="G151" s="206"/>
    </row>
    <row r="152" spans="1:7" x14ac:dyDescent="0.25">
      <c r="A152" s="208"/>
      <c r="B152" s="210"/>
      <c r="C152" s="210"/>
      <c r="D152" s="212"/>
      <c r="E152" s="212"/>
      <c r="F152" s="91" t="s">
        <v>11</v>
      </c>
      <c r="G152" s="91" t="s">
        <v>4</v>
      </c>
    </row>
    <row r="153" spans="1:7" x14ac:dyDescent="0.25">
      <c r="A153" s="107">
        <v>7</v>
      </c>
      <c r="B153" s="104"/>
      <c r="C153" s="105">
        <v>411</v>
      </c>
      <c r="D153" s="106"/>
      <c r="E153" s="4">
        <f>'JURNAL UMUM'!G18</f>
        <v>5050</v>
      </c>
      <c r="F153" s="4"/>
      <c r="G153" s="4">
        <f>E153</f>
        <v>5050</v>
      </c>
    </row>
    <row r="154" spans="1:7" x14ac:dyDescent="0.25">
      <c r="A154" s="98">
        <v>11</v>
      </c>
      <c r="B154" s="3"/>
      <c r="C154" s="105">
        <v>411</v>
      </c>
      <c r="D154" s="4"/>
      <c r="E154" s="4">
        <f>'JURNAL UMUM'!G26</f>
        <v>2160</v>
      </c>
      <c r="F154" s="4"/>
      <c r="G154" s="4">
        <f t="shared" ref="G154:G159" si="1">G153+E154</f>
        <v>7210</v>
      </c>
    </row>
    <row r="155" spans="1:7" x14ac:dyDescent="0.25">
      <c r="A155" s="98">
        <v>13</v>
      </c>
      <c r="B155" s="3"/>
      <c r="C155" s="105">
        <v>411</v>
      </c>
      <c r="D155" s="4"/>
      <c r="E155" s="4">
        <f>'JURNAL UMUM'!G31</f>
        <v>3200</v>
      </c>
      <c r="F155" s="4"/>
      <c r="G155" s="4">
        <f t="shared" si="1"/>
        <v>10410</v>
      </c>
    </row>
    <row r="156" spans="1:7" x14ac:dyDescent="0.25">
      <c r="A156" s="98">
        <v>16</v>
      </c>
      <c r="B156" s="3"/>
      <c r="C156" s="3">
        <v>411</v>
      </c>
      <c r="D156" s="4"/>
      <c r="E156" s="4">
        <f>'JURNAL UMUM'!G39</f>
        <v>1840</v>
      </c>
      <c r="F156" s="4"/>
      <c r="G156" s="4">
        <f t="shared" si="1"/>
        <v>12250</v>
      </c>
    </row>
    <row r="157" spans="1:7" x14ac:dyDescent="0.25">
      <c r="A157" s="98">
        <v>22</v>
      </c>
      <c r="B157" s="3"/>
      <c r="C157" s="3">
        <v>411</v>
      </c>
      <c r="D157" s="4"/>
      <c r="E157" s="4">
        <f>'JURNAL UMUM'!G47</f>
        <v>3600</v>
      </c>
      <c r="F157" s="4"/>
      <c r="G157" s="4">
        <f t="shared" si="1"/>
        <v>15850</v>
      </c>
    </row>
    <row r="158" spans="1:7" x14ac:dyDescent="0.25">
      <c r="A158" s="98">
        <v>26</v>
      </c>
      <c r="B158" s="3"/>
      <c r="C158" s="3">
        <v>411</v>
      </c>
      <c r="D158" s="4"/>
      <c r="E158" s="4">
        <f>'JURNAL UMUM'!G51</f>
        <v>2320</v>
      </c>
      <c r="F158" s="4"/>
      <c r="G158" s="103">
        <f t="shared" si="1"/>
        <v>18170</v>
      </c>
    </row>
    <row r="159" spans="1:7" x14ac:dyDescent="0.25">
      <c r="A159" s="98">
        <v>31</v>
      </c>
      <c r="B159" s="3"/>
      <c r="C159" s="3"/>
      <c r="D159" s="4"/>
      <c r="E159" s="4">
        <v>94</v>
      </c>
      <c r="F159" s="4"/>
      <c r="G159" s="4">
        <f t="shared" si="1"/>
        <v>18264</v>
      </c>
    </row>
    <row r="161" spans="1:7" ht="15.75" x14ac:dyDescent="0.25">
      <c r="A161" s="78"/>
      <c r="D161" s="109" t="s">
        <v>98</v>
      </c>
      <c r="E161" s="82"/>
      <c r="F161" s="82"/>
      <c r="G161" s="84">
        <v>412</v>
      </c>
    </row>
    <row r="162" spans="1:7" x14ac:dyDescent="0.25">
      <c r="A162" s="207" t="s">
        <v>9</v>
      </c>
      <c r="B162" s="209" t="s">
        <v>1</v>
      </c>
      <c r="C162" s="209" t="s">
        <v>10</v>
      </c>
      <c r="D162" s="211" t="s">
        <v>11</v>
      </c>
      <c r="E162" s="211" t="s">
        <v>4</v>
      </c>
      <c r="F162" s="205" t="s">
        <v>12</v>
      </c>
      <c r="G162" s="206"/>
    </row>
    <row r="163" spans="1:7" x14ac:dyDescent="0.25">
      <c r="A163" s="208"/>
      <c r="B163" s="210"/>
      <c r="C163" s="210"/>
      <c r="D163" s="212"/>
      <c r="E163" s="212"/>
      <c r="F163" s="91" t="s">
        <v>11</v>
      </c>
      <c r="G163" s="91" t="s">
        <v>4</v>
      </c>
    </row>
    <row r="164" spans="1:7" x14ac:dyDescent="0.25">
      <c r="A164" s="107"/>
      <c r="B164" s="104"/>
      <c r="C164" s="105"/>
      <c r="D164" s="106"/>
      <c r="E164" s="4"/>
      <c r="F164" s="4"/>
      <c r="G164" s="4"/>
    </row>
    <row r="165" spans="1:7" x14ac:dyDescent="0.25">
      <c r="A165" s="96"/>
    </row>
    <row r="167" spans="1:7" ht="15.75" x14ac:dyDescent="0.25">
      <c r="A167" s="78"/>
      <c r="D167" s="109" t="s">
        <v>99</v>
      </c>
      <c r="E167" s="82"/>
      <c r="F167" s="82"/>
      <c r="G167" s="84">
        <v>413</v>
      </c>
    </row>
    <row r="168" spans="1:7" x14ac:dyDescent="0.25">
      <c r="A168" s="207" t="s">
        <v>9</v>
      </c>
      <c r="B168" s="209" t="s">
        <v>1</v>
      </c>
      <c r="C168" s="209" t="s">
        <v>10</v>
      </c>
      <c r="D168" s="211" t="s">
        <v>11</v>
      </c>
      <c r="E168" s="211" t="s">
        <v>4</v>
      </c>
      <c r="F168" s="205" t="s">
        <v>12</v>
      </c>
      <c r="G168" s="206"/>
    </row>
    <row r="169" spans="1:7" x14ac:dyDescent="0.25">
      <c r="A169" s="208"/>
      <c r="B169" s="210"/>
      <c r="C169" s="210"/>
      <c r="D169" s="212"/>
      <c r="E169" s="212"/>
      <c r="F169" s="91" t="s">
        <v>11</v>
      </c>
      <c r="G169" s="91" t="s">
        <v>4</v>
      </c>
    </row>
    <row r="170" spans="1:7" x14ac:dyDescent="0.25">
      <c r="A170" s="107"/>
      <c r="B170" s="104"/>
      <c r="C170" s="105"/>
      <c r="D170" s="106"/>
      <c r="E170" s="4"/>
      <c r="F170" s="4"/>
      <c r="G170" s="4"/>
    </row>
    <row r="171" spans="1:7" x14ac:dyDescent="0.25">
      <c r="A171" s="96"/>
    </row>
    <row r="172" spans="1:7" x14ac:dyDescent="0.25">
      <c r="A172" s="96"/>
    </row>
    <row r="173" spans="1:7" ht="15.75" x14ac:dyDescent="0.25">
      <c r="A173" s="78"/>
      <c r="D173" s="109" t="s">
        <v>22</v>
      </c>
      <c r="E173" s="82"/>
      <c r="F173" s="82"/>
      <c r="G173" s="84">
        <v>511</v>
      </c>
    </row>
    <row r="174" spans="1:7" x14ac:dyDescent="0.25">
      <c r="A174" s="207" t="s">
        <v>9</v>
      </c>
      <c r="B174" s="209" t="s">
        <v>1</v>
      </c>
      <c r="C174" s="209" t="s">
        <v>10</v>
      </c>
      <c r="D174" s="211" t="s">
        <v>11</v>
      </c>
      <c r="E174" s="211" t="s">
        <v>4</v>
      </c>
      <c r="F174" s="205" t="s">
        <v>12</v>
      </c>
      <c r="G174" s="206"/>
    </row>
    <row r="175" spans="1:7" x14ac:dyDescent="0.25">
      <c r="A175" s="208"/>
      <c r="B175" s="210"/>
      <c r="C175" s="210"/>
      <c r="D175" s="212"/>
      <c r="E175" s="212"/>
      <c r="F175" s="91" t="s">
        <v>11</v>
      </c>
      <c r="G175" s="91" t="s">
        <v>4</v>
      </c>
    </row>
    <row r="176" spans="1:7" x14ac:dyDescent="0.25">
      <c r="A176" s="107">
        <v>8</v>
      </c>
      <c r="B176" s="111"/>
      <c r="C176" s="112">
        <v>511</v>
      </c>
      <c r="D176" s="106">
        <f>'JURNAL UMUM'!F19</f>
        <v>1200</v>
      </c>
      <c r="E176" s="4"/>
      <c r="F176" s="4">
        <f>D176</f>
        <v>1200</v>
      </c>
      <c r="G176" s="4"/>
    </row>
    <row r="177" spans="1:7" x14ac:dyDescent="0.25">
      <c r="A177" s="98">
        <v>14</v>
      </c>
      <c r="B177" s="3"/>
      <c r="C177" s="112">
        <v>511</v>
      </c>
      <c r="D177" s="4">
        <f>'JURNAL UMUM'!F34</f>
        <v>1400</v>
      </c>
      <c r="E177" s="4"/>
      <c r="F177" s="4">
        <f>F176+D177</f>
        <v>2600</v>
      </c>
      <c r="G177" s="4"/>
    </row>
    <row r="178" spans="1:7" x14ac:dyDescent="0.25">
      <c r="A178" s="98">
        <v>21</v>
      </c>
      <c r="B178" s="3"/>
      <c r="C178" s="112">
        <v>511</v>
      </c>
      <c r="D178" s="4">
        <f>'JURNAL UMUM'!F42</f>
        <v>1400</v>
      </c>
      <c r="E178" s="4"/>
      <c r="F178" s="4">
        <f t="shared" ref="F178:F179" si="2">F177+D178</f>
        <v>4000</v>
      </c>
      <c r="G178" s="4"/>
    </row>
    <row r="179" spans="1:7" x14ac:dyDescent="0.25">
      <c r="A179" s="98">
        <v>28</v>
      </c>
      <c r="B179" s="3"/>
      <c r="C179" s="112">
        <v>511</v>
      </c>
      <c r="D179" s="4">
        <f>'JURNAL UMUM'!F52</f>
        <v>1400</v>
      </c>
      <c r="E179" s="4"/>
      <c r="F179" s="103">
        <f t="shared" si="2"/>
        <v>5400</v>
      </c>
      <c r="G179" s="4"/>
    </row>
    <row r="181" spans="1:7" ht="15.75" x14ac:dyDescent="0.25">
      <c r="A181" s="78"/>
      <c r="D181" s="109" t="s">
        <v>23</v>
      </c>
      <c r="E181" s="82"/>
      <c r="F181" s="82"/>
      <c r="G181" s="84">
        <v>512</v>
      </c>
    </row>
    <row r="182" spans="1:7" x14ac:dyDescent="0.25">
      <c r="A182" s="207" t="s">
        <v>9</v>
      </c>
      <c r="B182" s="209" t="s">
        <v>1</v>
      </c>
      <c r="C182" s="209" t="s">
        <v>10</v>
      </c>
      <c r="D182" s="211" t="s">
        <v>11</v>
      </c>
      <c r="E182" s="211" t="s">
        <v>4</v>
      </c>
      <c r="F182" s="205" t="s">
        <v>12</v>
      </c>
      <c r="G182" s="206"/>
    </row>
    <row r="183" spans="1:7" x14ac:dyDescent="0.25">
      <c r="A183" s="208"/>
      <c r="B183" s="210"/>
      <c r="C183" s="210"/>
      <c r="D183" s="212"/>
      <c r="E183" s="212"/>
      <c r="F183" s="91" t="s">
        <v>11</v>
      </c>
      <c r="G183" s="91" t="s">
        <v>4</v>
      </c>
    </row>
    <row r="184" spans="1:7" x14ac:dyDescent="0.25">
      <c r="A184" s="107">
        <v>8</v>
      </c>
      <c r="B184" s="111"/>
      <c r="C184" s="112">
        <v>511</v>
      </c>
      <c r="D184" s="106">
        <f>'JURNAL UMUM'!F21</f>
        <v>360</v>
      </c>
      <c r="E184" s="4"/>
      <c r="F184" s="4">
        <f>D184</f>
        <v>360</v>
      </c>
      <c r="G184" s="4"/>
    </row>
    <row r="185" spans="1:7" x14ac:dyDescent="0.25">
      <c r="A185" s="98">
        <v>14</v>
      </c>
      <c r="B185" s="3"/>
      <c r="C185" s="112">
        <v>511</v>
      </c>
      <c r="D185" s="4">
        <f>'JURNAL UMUM'!F36</f>
        <v>420</v>
      </c>
      <c r="E185" s="4"/>
      <c r="F185" s="4">
        <f>F184+D185</f>
        <v>780</v>
      </c>
      <c r="G185" s="4"/>
    </row>
    <row r="186" spans="1:7" x14ac:dyDescent="0.25">
      <c r="A186" s="98">
        <v>21</v>
      </c>
      <c r="B186" s="3"/>
      <c r="C186" s="112">
        <v>511</v>
      </c>
      <c r="D186" s="4">
        <f>'JURNAL UMUM'!F44</f>
        <v>288</v>
      </c>
      <c r="E186" s="4"/>
      <c r="F186" s="4">
        <f t="shared" ref="F186:F187" si="3">F185+D186</f>
        <v>1068</v>
      </c>
      <c r="G186" s="4"/>
    </row>
    <row r="187" spans="1:7" x14ac:dyDescent="0.25">
      <c r="A187" s="98">
        <v>28</v>
      </c>
      <c r="B187" s="3"/>
      <c r="C187" s="112">
        <v>511</v>
      </c>
      <c r="D187" s="4">
        <f>'JURNAL UMUM'!F54</f>
        <v>288</v>
      </c>
      <c r="E187" s="4"/>
      <c r="F187" s="103">
        <f t="shared" si="3"/>
        <v>1356</v>
      </c>
      <c r="G187" s="4"/>
    </row>
    <row r="190" spans="1:7" ht="15.75" x14ac:dyDescent="0.25">
      <c r="A190" s="78"/>
      <c r="D190" s="109" t="s">
        <v>100</v>
      </c>
      <c r="E190" s="82"/>
      <c r="F190" s="82"/>
      <c r="G190" s="84">
        <v>513</v>
      </c>
    </row>
    <row r="191" spans="1:7" x14ac:dyDescent="0.25">
      <c r="A191" s="207" t="s">
        <v>9</v>
      </c>
      <c r="B191" s="209" t="s">
        <v>1</v>
      </c>
      <c r="C191" s="209" t="s">
        <v>10</v>
      </c>
      <c r="D191" s="211" t="s">
        <v>11</v>
      </c>
      <c r="E191" s="211" t="s">
        <v>4</v>
      </c>
      <c r="F191" s="205" t="s">
        <v>12</v>
      </c>
      <c r="G191" s="206"/>
    </row>
    <row r="192" spans="1:7" x14ac:dyDescent="0.25">
      <c r="A192" s="208"/>
      <c r="B192" s="210"/>
      <c r="C192" s="210"/>
      <c r="D192" s="212"/>
      <c r="E192" s="212"/>
      <c r="F192" s="91" t="s">
        <v>11</v>
      </c>
      <c r="G192" s="91" t="s">
        <v>4</v>
      </c>
    </row>
    <row r="193" spans="1:7" x14ac:dyDescent="0.25">
      <c r="A193" s="107">
        <v>31</v>
      </c>
      <c r="B193" s="111"/>
      <c r="C193" s="112">
        <v>513</v>
      </c>
      <c r="D193" s="106">
        <f>'JURNAL UMUM'!F70</f>
        <v>142</v>
      </c>
      <c r="E193" s="4"/>
      <c r="F193" s="103">
        <f>D193</f>
        <v>142</v>
      </c>
      <c r="G193" s="4"/>
    </row>
    <row r="196" spans="1:7" ht="15.75" x14ac:dyDescent="0.25">
      <c r="A196" s="78"/>
      <c r="D196" s="109" t="s">
        <v>101</v>
      </c>
      <c r="E196" s="82"/>
      <c r="F196" s="82"/>
      <c r="G196" s="84">
        <v>514</v>
      </c>
    </row>
    <row r="197" spans="1:7" x14ac:dyDescent="0.25">
      <c r="A197" s="207" t="s">
        <v>9</v>
      </c>
      <c r="B197" s="209" t="s">
        <v>1</v>
      </c>
      <c r="C197" s="209" t="s">
        <v>10</v>
      </c>
      <c r="D197" s="211" t="s">
        <v>11</v>
      </c>
      <c r="E197" s="211" t="s">
        <v>4</v>
      </c>
      <c r="F197" s="205" t="s">
        <v>12</v>
      </c>
      <c r="G197" s="206"/>
    </row>
    <row r="198" spans="1:7" x14ac:dyDescent="0.25">
      <c r="A198" s="208"/>
      <c r="B198" s="210"/>
      <c r="C198" s="210"/>
      <c r="D198" s="212"/>
      <c r="E198" s="212"/>
      <c r="F198" s="91" t="s">
        <v>11</v>
      </c>
      <c r="G198" s="91" t="s">
        <v>4</v>
      </c>
    </row>
    <row r="199" spans="1:7" x14ac:dyDescent="0.25">
      <c r="A199" s="107"/>
      <c r="B199" s="111"/>
      <c r="C199" s="112"/>
      <c r="D199" s="106"/>
      <c r="E199" s="4"/>
      <c r="F199" s="4"/>
      <c r="G199" s="4"/>
    </row>
    <row r="201" spans="1:7" ht="15.75" x14ac:dyDescent="0.25">
      <c r="A201" s="78"/>
      <c r="D201" s="109" t="s">
        <v>102</v>
      </c>
      <c r="E201" s="82"/>
      <c r="F201" s="82"/>
      <c r="G201" s="84">
        <v>515</v>
      </c>
    </row>
    <row r="202" spans="1:7" x14ac:dyDescent="0.25">
      <c r="A202" s="207" t="s">
        <v>9</v>
      </c>
      <c r="B202" s="209" t="s">
        <v>1</v>
      </c>
      <c r="C202" s="209" t="s">
        <v>10</v>
      </c>
      <c r="D202" s="211" t="s">
        <v>11</v>
      </c>
      <c r="E202" s="211" t="s">
        <v>4</v>
      </c>
      <c r="F202" s="205" t="s">
        <v>12</v>
      </c>
      <c r="G202" s="206"/>
    </row>
    <row r="203" spans="1:7" x14ac:dyDescent="0.25">
      <c r="A203" s="208"/>
      <c r="B203" s="210"/>
      <c r="C203" s="210"/>
      <c r="D203" s="212"/>
      <c r="E203" s="212"/>
      <c r="F203" s="91" t="s">
        <v>11</v>
      </c>
      <c r="G203" s="91" t="s">
        <v>4</v>
      </c>
    </row>
    <row r="204" spans="1:7" x14ac:dyDescent="0.25">
      <c r="A204" s="107"/>
      <c r="B204" s="111"/>
      <c r="C204" s="112"/>
      <c r="D204" s="106"/>
      <c r="E204" s="4"/>
      <c r="F204" s="4"/>
      <c r="G204" s="4"/>
    </row>
    <row r="207" spans="1:7" ht="15.75" x14ac:dyDescent="0.25">
      <c r="A207" s="78"/>
      <c r="D207" s="109" t="s">
        <v>103</v>
      </c>
      <c r="E207" s="82"/>
      <c r="F207" s="82"/>
      <c r="G207" s="84">
        <v>516</v>
      </c>
    </row>
    <row r="208" spans="1:7" x14ac:dyDescent="0.25">
      <c r="A208" s="207" t="s">
        <v>9</v>
      </c>
      <c r="B208" s="209" t="s">
        <v>1</v>
      </c>
      <c r="C208" s="209" t="s">
        <v>10</v>
      </c>
      <c r="D208" s="211" t="s">
        <v>11</v>
      </c>
      <c r="E208" s="211" t="s">
        <v>4</v>
      </c>
      <c r="F208" s="205" t="s">
        <v>12</v>
      </c>
      <c r="G208" s="206"/>
    </row>
    <row r="209" spans="1:7" x14ac:dyDescent="0.25">
      <c r="A209" s="208"/>
      <c r="B209" s="210"/>
      <c r="C209" s="210"/>
      <c r="D209" s="212"/>
      <c r="E209" s="212"/>
      <c r="F209" s="91" t="s">
        <v>11</v>
      </c>
      <c r="G209" s="91" t="s">
        <v>4</v>
      </c>
    </row>
    <row r="210" spans="1:7" x14ac:dyDescent="0.25">
      <c r="A210" s="107"/>
      <c r="B210" s="111"/>
      <c r="C210" s="112"/>
      <c r="D210" s="106"/>
      <c r="E210" s="4"/>
      <c r="F210" s="4"/>
      <c r="G210" s="4"/>
    </row>
    <row r="212" spans="1:7" ht="15.75" x14ac:dyDescent="0.25">
      <c r="A212" s="78"/>
      <c r="D212" s="109" t="s">
        <v>104</v>
      </c>
      <c r="E212" s="82"/>
      <c r="F212" s="82"/>
      <c r="G212" s="84">
        <v>521</v>
      </c>
    </row>
    <row r="213" spans="1:7" x14ac:dyDescent="0.25">
      <c r="A213" s="207" t="s">
        <v>9</v>
      </c>
      <c r="B213" s="209" t="s">
        <v>1</v>
      </c>
      <c r="C213" s="209" t="s">
        <v>10</v>
      </c>
      <c r="D213" s="211" t="s">
        <v>11</v>
      </c>
      <c r="E213" s="211" t="s">
        <v>4</v>
      </c>
      <c r="F213" s="205" t="s">
        <v>12</v>
      </c>
      <c r="G213" s="206"/>
    </row>
    <row r="214" spans="1:7" x14ac:dyDescent="0.25">
      <c r="A214" s="208"/>
      <c r="B214" s="210"/>
      <c r="C214" s="210"/>
      <c r="D214" s="212"/>
      <c r="E214" s="212"/>
      <c r="F214" s="91" t="s">
        <v>11</v>
      </c>
      <c r="G214" s="91" t="s">
        <v>4</v>
      </c>
    </row>
    <row r="215" spans="1:7" x14ac:dyDescent="0.25">
      <c r="A215" s="107">
        <v>30</v>
      </c>
      <c r="B215" s="111"/>
      <c r="C215" s="112">
        <v>521</v>
      </c>
      <c r="D215" s="106">
        <f>'JURNAL UMUM'!F61</f>
        <v>260</v>
      </c>
      <c r="E215" s="4"/>
      <c r="F215" s="103">
        <f>D215</f>
        <v>260</v>
      </c>
      <c r="G215" s="4"/>
    </row>
    <row r="217" spans="1:7" ht="15.75" x14ac:dyDescent="0.25">
      <c r="A217" s="78"/>
      <c r="D217" s="109" t="s">
        <v>105</v>
      </c>
      <c r="E217" s="82"/>
      <c r="F217" s="82"/>
      <c r="G217" s="84">
        <v>522</v>
      </c>
    </row>
    <row r="218" spans="1:7" x14ac:dyDescent="0.25">
      <c r="A218" s="207" t="s">
        <v>9</v>
      </c>
      <c r="B218" s="209" t="s">
        <v>1</v>
      </c>
      <c r="C218" s="209" t="s">
        <v>10</v>
      </c>
      <c r="D218" s="211" t="s">
        <v>11</v>
      </c>
      <c r="E218" s="211" t="s">
        <v>4</v>
      </c>
      <c r="F218" s="205" t="s">
        <v>12</v>
      </c>
      <c r="G218" s="206"/>
    </row>
    <row r="219" spans="1:7" x14ac:dyDescent="0.25">
      <c r="A219" s="208"/>
      <c r="B219" s="210"/>
      <c r="C219" s="210"/>
      <c r="D219" s="212"/>
      <c r="E219" s="212"/>
      <c r="F219" s="91" t="s">
        <v>11</v>
      </c>
      <c r="G219" s="91" t="s">
        <v>4</v>
      </c>
    </row>
    <row r="220" spans="1:7" x14ac:dyDescent="0.25">
      <c r="A220" s="107">
        <v>17</v>
      </c>
      <c r="B220" s="111"/>
      <c r="C220" s="112">
        <v>522</v>
      </c>
      <c r="D220" s="106">
        <f>'JURNAL UMUM'!F40</f>
        <v>380</v>
      </c>
      <c r="E220" s="4"/>
      <c r="F220" s="4">
        <f>D220</f>
        <v>380</v>
      </c>
      <c r="G220" s="4"/>
    </row>
    <row r="221" spans="1:7" x14ac:dyDescent="0.25">
      <c r="A221" s="98">
        <v>31</v>
      </c>
      <c r="B221" s="3"/>
      <c r="C221" s="112">
        <v>522</v>
      </c>
      <c r="D221" s="4">
        <f>'JURNAL UMUM'!F65</f>
        <v>186</v>
      </c>
      <c r="E221" s="4"/>
      <c r="F221" s="103">
        <f>F220+D221</f>
        <v>566</v>
      </c>
      <c r="G221" s="4"/>
    </row>
    <row r="223" spans="1:7" ht="15.75" x14ac:dyDescent="0.25">
      <c r="A223" s="78"/>
      <c r="D223" s="109" t="s">
        <v>29</v>
      </c>
      <c r="E223" s="82"/>
      <c r="F223" s="82"/>
      <c r="G223" s="84">
        <v>523</v>
      </c>
    </row>
    <row r="224" spans="1:7" x14ac:dyDescent="0.25">
      <c r="A224" s="207" t="s">
        <v>9</v>
      </c>
      <c r="B224" s="209" t="s">
        <v>1</v>
      </c>
      <c r="C224" s="209" t="s">
        <v>10</v>
      </c>
      <c r="D224" s="211" t="s">
        <v>11</v>
      </c>
      <c r="E224" s="211" t="s">
        <v>4</v>
      </c>
      <c r="F224" s="205" t="s">
        <v>12</v>
      </c>
      <c r="G224" s="206"/>
    </row>
    <row r="225" spans="1:7" x14ac:dyDescent="0.25">
      <c r="A225" s="208"/>
      <c r="B225" s="210"/>
      <c r="C225" s="210"/>
      <c r="D225" s="212"/>
      <c r="E225" s="212"/>
      <c r="F225" s="91" t="s">
        <v>11</v>
      </c>
      <c r="G225" s="91" t="s">
        <v>4</v>
      </c>
    </row>
    <row r="226" spans="1:7" x14ac:dyDescent="0.25">
      <c r="A226" s="107">
        <v>31</v>
      </c>
      <c r="B226" s="111"/>
      <c r="C226" s="112">
        <v>523</v>
      </c>
      <c r="D226" s="106">
        <f>'JURNAL UMUM'!F67</f>
        <v>172</v>
      </c>
      <c r="E226" s="4"/>
      <c r="F226" s="103">
        <f>D226</f>
        <v>172</v>
      </c>
      <c r="G226" s="4"/>
    </row>
    <row r="228" spans="1:7" ht="15.75" x14ac:dyDescent="0.25">
      <c r="A228" s="78"/>
      <c r="D228" s="109" t="s">
        <v>106</v>
      </c>
      <c r="E228" s="82"/>
      <c r="F228" s="82"/>
      <c r="G228" s="84">
        <v>531</v>
      </c>
    </row>
    <row r="229" spans="1:7" x14ac:dyDescent="0.25">
      <c r="A229" s="207" t="s">
        <v>9</v>
      </c>
      <c r="B229" s="209" t="s">
        <v>1</v>
      </c>
      <c r="C229" s="209" t="s">
        <v>10</v>
      </c>
      <c r="D229" s="211" t="s">
        <v>11</v>
      </c>
      <c r="E229" s="211" t="s">
        <v>4</v>
      </c>
      <c r="F229" s="205" t="s">
        <v>12</v>
      </c>
      <c r="G229" s="206"/>
    </row>
    <row r="230" spans="1:7" x14ac:dyDescent="0.25">
      <c r="A230" s="208"/>
      <c r="B230" s="210"/>
      <c r="C230" s="210"/>
      <c r="D230" s="212"/>
      <c r="E230" s="212"/>
      <c r="F230" s="91" t="s">
        <v>11</v>
      </c>
      <c r="G230" s="91" t="s">
        <v>4</v>
      </c>
    </row>
    <row r="231" spans="1:7" x14ac:dyDescent="0.25">
      <c r="A231" s="107"/>
      <c r="B231" s="111"/>
      <c r="C231" s="112"/>
      <c r="D231" s="106"/>
      <c r="E231" s="4"/>
      <c r="F231" s="4" t="s">
        <v>85</v>
      </c>
      <c r="G231" s="4"/>
    </row>
    <row r="234" spans="1:7" ht="15.75" x14ac:dyDescent="0.25">
      <c r="A234" s="78"/>
      <c r="D234" s="109" t="s">
        <v>107</v>
      </c>
      <c r="E234" s="82"/>
      <c r="F234" s="82"/>
      <c r="G234" s="84">
        <v>532</v>
      </c>
    </row>
    <row r="235" spans="1:7" x14ac:dyDescent="0.25">
      <c r="A235" s="207" t="s">
        <v>9</v>
      </c>
      <c r="B235" s="209" t="s">
        <v>1</v>
      </c>
      <c r="C235" s="209" t="s">
        <v>10</v>
      </c>
      <c r="D235" s="211" t="s">
        <v>11</v>
      </c>
      <c r="E235" s="211" t="s">
        <v>4</v>
      </c>
      <c r="F235" s="205" t="s">
        <v>12</v>
      </c>
      <c r="G235" s="206"/>
    </row>
    <row r="236" spans="1:7" x14ac:dyDescent="0.25">
      <c r="A236" s="208"/>
      <c r="B236" s="210"/>
      <c r="C236" s="210"/>
      <c r="D236" s="212"/>
      <c r="E236" s="212"/>
      <c r="F236" s="91" t="s">
        <v>11</v>
      </c>
      <c r="G236" s="91" t="s">
        <v>4</v>
      </c>
    </row>
    <row r="237" spans="1:7" x14ac:dyDescent="0.25">
      <c r="A237" s="107"/>
      <c r="B237" s="111"/>
      <c r="C237" s="112"/>
      <c r="D237" s="106"/>
      <c r="E237" s="4"/>
      <c r="F237" s="4" t="s">
        <v>85</v>
      </c>
      <c r="G237" s="4"/>
    </row>
    <row r="239" spans="1:7" ht="15.75" x14ac:dyDescent="0.25">
      <c r="A239" s="78"/>
      <c r="D239" s="109" t="s">
        <v>108</v>
      </c>
      <c r="E239" s="82"/>
      <c r="F239" s="82"/>
      <c r="G239" s="84">
        <v>533</v>
      </c>
    </row>
    <row r="240" spans="1:7" x14ac:dyDescent="0.25">
      <c r="A240" s="207" t="s">
        <v>9</v>
      </c>
      <c r="B240" s="209" t="s">
        <v>1</v>
      </c>
      <c r="C240" s="209" t="s">
        <v>10</v>
      </c>
      <c r="D240" s="211" t="s">
        <v>11</v>
      </c>
      <c r="E240" s="211" t="s">
        <v>4</v>
      </c>
      <c r="F240" s="205" t="s">
        <v>12</v>
      </c>
      <c r="G240" s="206"/>
    </row>
    <row r="241" spans="1:7" x14ac:dyDescent="0.25">
      <c r="A241" s="208"/>
      <c r="B241" s="210"/>
      <c r="C241" s="210"/>
      <c r="D241" s="212"/>
      <c r="E241" s="212"/>
      <c r="F241" s="91" t="s">
        <v>11</v>
      </c>
      <c r="G241" s="91" t="s">
        <v>4</v>
      </c>
    </row>
    <row r="242" spans="1:7" x14ac:dyDescent="0.25">
      <c r="A242" s="107"/>
      <c r="B242" s="111"/>
      <c r="C242" s="112"/>
      <c r="D242" s="106"/>
      <c r="E242" s="4"/>
      <c r="F242" s="4" t="s">
        <v>85</v>
      </c>
      <c r="G242" s="4"/>
    </row>
  </sheetData>
  <mergeCells count="192">
    <mergeCell ref="F2:G2"/>
    <mergeCell ref="A2:A3"/>
    <mergeCell ref="B2:B3"/>
    <mergeCell ref="C2:C3"/>
    <mergeCell ref="D2:D3"/>
    <mergeCell ref="E2:E3"/>
    <mergeCell ref="F33:G33"/>
    <mergeCell ref="A44:A45"/>
    <mergeCell ref="B44:B45"/>
    <mergeCell ref="C44:C45"/>
    <mergeCell ref="D44:D45"/>
    <mergeCell ref="E44:E45"/>
    <mergeCell ref="F44:G44"/>
    <mergeCell ref="A33:A34"/>
    <mergeCell ref="B33:B34"/>
    <mergeCell ref="C33:C34"/>
    <mergeCell ref="D33:D34"/>
    <mergeCell ref="E33:E34"/>
    <mergeCell ref="F51:G51"/>
    <mergeCell ref="A61:A62"/>
    <mergeCell ref="B61:B62"/>
    <mergeCell ref="C61:C62"/>
    <mergeCell ref="D61:D62"/>
    <mergeCell ref="E61:E62"/>
    <mergeCell ref="F61:G61"/>
    <mergeCell ref="A51:A52"/>
    <mergeCell ref="B51:B52"/>
    <mergeCell ref="C51:C52"/>
    <mergeCell ref="D51:D52"/>
    <mergeCell ref="E51:E52"/>
    <mergeCell ref="F68:G68"/>
    <mergeCell ref="A77:A78"/>
    <mergeCell ref="B77:B78"/>
    <mergeCell ref="C77:C78"/>
    <mergeCell ref="D77:D78"/>
    <mergeCell ref="E77:E78"/>
    <mergeCell ref="F77:G77"/>
    <mergeCell ref="A68:A69"/>
    <mergeCell ref="B68:B69"/>
    <mergeCell ref="C68:C69"/>
    <mergeCell ref="D68:D69"/>
    <mergeCell ref="E68:E69"/>
    <mergeCell ref="F84:G84"/>
    <mergeCell ref="A90:A91"/>
    <mergeCell ref="B90:B91"/>
    <mergeCell ref="C90:C91"/>
    <mergeCell ref="D90:D91"/>
    <mergeCell ref="E90:E91"/>
    <mergeCell ref="F90:G90"/>
    <mergeCell ref="A84:A85"/>
    <mergeCell ref="B84:B85"/>
    <mergeCell ref="C84:C85"/>
    <mergeCell ref="D84:D85"/>
    <mergeCell ref="E84:E85"/>
    <mergeCell ref="F96:G96"/>
    <mergeCell ref="A102:A103"/>
    <mergeCell ref="B102:B103"/>
    <mergeCell ref="C102:C103"/>
    <mergeCell ref="D102:D103"/>
    <mergeCell ref="E102:E103"/>
    <mergeCell ref="F102:G102"/>
    <mergeCell ref="A96:A97"/>
    <mergeCell ref="B96:B97"/>
    <mergeCell ref="C96:C97"/>
    <mergeCell ref="D96:D97"/>
    <mergeCell ref="E96:E97"/>
    <mergeCell ref="F108:G108"/>
    <mergeCell ref="A115:A116"/>
    <mergeCell ref="B115:B116"/>
    <mergeCell ref="C115:C116"/>
    <mergeCell ref="D115:D116"/>
    <mergeCell ref="E115:E116"/>
    <mergeCell ref="F115:G115"/>
    <mergeCell ref="A108:A109"/>
    <mergeCell ref="B108:B109"/>
    <mergeCell ref="C108:C109"/>
    <mergeCell ref="D108:D109"/>
    <mergeCell ref="E108:E109"/>
    <mergeCell ref="F122:G122"/>
    <mergeCell ref="A132:A133"/>
    <mergeCell ref="B132:B133"/>
    <mergeCell ref="C132:C133"/>
    <mergeCell ref="D132:D133"/>
    <mergeCell ref="E132:E133"/>
    <mergeCell ref="F132:G132"/>
    <mergeCell ref="A122:A123"/>
    <mergeCell ref="B122:B123"/>
    <mergeCell ref="C122:C123"/>
    <mergeCell ref="D122:D123"/>
    <mergeCell ref="E122:E123"/>
    <mergeCell ref="F139:G139"/>
    <mergeCell ref="A145:A146"/>
    <mergeCell ref="B145:B146"/>
    <mergeCell ref="C145:C146"/>
    <mergeCell ref="D145:D146"/>
    <mergeCell ref="E145:E146"/>
    <mergeCell ref="F145:G145"/>
    <mergeCell ref="A139:A140"/>
    <mergeCell ref="B139:B140"/>
    <mergeCell ref="C139:C140"/>
    <mergeCell ref="D139:D140"/>
    <mergeCell ref="E139:E140"/>
    <mergeCell ref="F168:G168"/>
    <mergeCell ref="A168:A169"/>
    <mergeCell ref="B168:B169"/>
    <mergeCell ref="C168:C169"/>
    <mergeCell ref="D168:D169"/>
    <mergeCell ref="E168:E169"/>
    <mergeCell ref="F151:G151"/>
    <mergeCell ref="A162:A163"/>
    <mergeCell ref="B162:B163"/>
    <mergeCell ref="C162:C163"/>
    <mergeCell ref="D162:D163"/>
    <mergeCell ref="E162:E163"/>
    <mergeCell ref="F162:G162"/>
    <mergeCell ref="A151:A152"/>
    <mergeCell ref="B151:B152"/>
    <mergeCell ref="C151:C152"/>
    <mergeCell ref="D151:D152"/>
    <mergeCell ref="E151:E152"/>
    <mergeCell ref="F174:G174"/>
    <mergeCell ref="A182:A183"/>
    <mergeCell ref="B182:B183"/>
    <mergeCell ref="C182:C183"/>
    <mergeCell ref="D182:D183"/>
    <mergeCell ref="E182:E183"/>
    <mergeCell ref="F182:G182"/>
    <mergeCell ref="A174:A175"/>
    <mergeCell ref="B174:B175"/>
    <mergeCell ref="C174:C175"/>
    <mergeCell ref="D174:D175"/>
    <mergeCell ref="E174:E175"/>
    <mergeCell ref="F191:G191"/>
    <mergeCell ref="A197:A198"/>
    <mergeCell ref="B197:B198"/>
    <mergeCell ref="C197:C198"/>
    <mergeCell ref="D197:D198"/>
    <mergeCell ref="E197:E198"/>
    <mergeCell ref="F197:G197"/>
    <mergeCell ref="A191:A192"/>
    <mergeCell ref="B191:B192"/>
    <mergeCell ref="C191:C192"/>
    <mergeCell ref="D191:D192"/>
    <mergeCell ref="E191:E192"/>
    <mergeCell ref="F202:G202"/>
    <mergeCell ref="A208:A209"/>
    <mergeCell ref="B208:B209"/>
    <mergeCell ref="C208:C209"/>
    <mergeCell ref="D208:D209"/>
    <mergeCell ref="E208:E209"/>
    <mergeCell ref="F208:G208"/>
    <mergeCell ref="A202:A203"/>
    <mergeCell ref="B202:B203"/>
    <mergeCell ref="C202:C203"/>
    <mergeCell ref="D202:D203"/>
    <mergeCell ref="E202:E203"/>
    <mergeCell ref="F213:G213"/>
    <mergeCell ref="A218:A219"/>
    <mergeCell ref="B218:B219"/>
    <mergeCell ref="C218:C219"/>
    <mergeCell ref="D218:D219"/>
    <mergeCell ref="E218:E219"/>
    <mergeCell ref="F218:G218"/>
    <mergeCell ref="A213:A214"/>
    <mergeCell ref="B213:B214"/>
    <mergeCell ref="C213:C214"/>
    <mergeCell ref="D213:D214"/>
    <mergeCell ref="E213:E214"/>
    <mergeCell ref="F224:G224"/>
    <mergeCell ref="A229:A230"/>
    <mergeCell ref="B229:B230"/>
    <mergeCell ref="C229:C230"/>
    <mergeCell ref="D229:D230"/>
    <mergeCell ref="E229:E230"/>
    <mergeCell ref="F229:G229"/>
    <mergeCell ref="A224:A225"/>
    <mergeCell ref="B224:B225"/>
    <mergeCell ref="C224:C225"/>
    <mergeCell ref="D224:D225"/>
    <mergeCell ref="E224:E225"/>
    <mergeCell ref="F235:G235"/>
    <mergeCell ref="A240:A241"/>
    <mergeCell ref="B240:B241"/>
    <mergeCell ref="C240:C241"/>
    <mergeCell ref="D240:D241"/>
    <mergeCell ref="E240:E241"/>
    <mergeCell ref="F240:G240"/>
    <mergeCell ref="A235:A236"/>
    <mergeCell ref="B235:B236"/>
    <mergeCell ref="C235:C236"/>
    <mergeCell ref="D235:D236"/>
    <mergeCell ref="E235:E23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topLeftCell="A3" workbookViewId="0">
      <selection activeCell="E9" sqref="E9"/>
    </sheetView>
  </sheetViews>
  <sheetFormatPr defaultRowHeight="15" x14ac:dyDescent="0.25"/>
  <cols>
    <col min="1" max="1" width="10" customWidth="1"/>
    <col min="4" max="4" width="19.5703125" customWidth="1"/>
    <col min="5" max="6" width="19" customWidth="1"/>
  </cols>
  <sheetData>
    <row r="1" spans="1:6" x14ac:dyDescent="0.25">
      <c r="A1" s="223" t="s">
        <v>70</v>
      </c>
      <c r="B1" s="223"/>
      <c r="C1" s="223"/>
      <c r="D1" s="223"/>
      <c r="E1" s="223"/>
      <c r="F1" s="223"/>
    </row>
    <row r="2" spans="1:6" x14ac:dyDescent="0.25">
      <c r="A2" s="223" t="s">
        <v>63</v>
      </c>
      <c r="B2" s="223"/>
      <c r="C2" s="223"/>
      <c r="D2" s="223"/>
      <c r="E2" s="223"/>
      <c r="F2" s="223"/>
    </row>
    <row r="3" spans="1:6" x14ac:dyDescent="0.25">
      <c r="A3" s="223" t="s">
        <v>111</v>
      </c>
      <c r="B3" s="223"/>
      <c r="C3" s="223"/>
      <c r="D3" s="223"/>
      <c r="E3" s="223"/>
      <c r="F3" s="223"/>
    </row>
    <row r="5" spans="1:6" x14ac:dyDescent="0.25">
      <c r="A5" s="80" t="s">
        <v>64</v>
      </c>
      <c r="B5" s="220" t="s">
        <v>65</v>
      </c>
      <c r="C5" s="221"/>
      <c r="D5" s="222"/>
      <c r="E5" s="80" t="s">
        <v>66</v>
      </c>
      <c r="F5" s="80" t="s">
        <v>67</v>
      </c>
    </row>
    <row r="6" spans="1:6" x14ac:dyDescent="0.25">
      <c r="A6" s="77">
        <f>BB!C4</f>
        <v>111</v>
      </c>
      <c r="B6" s="217" t="str">
        <f>BB!D1</f>
        <v>KAS</v>
      </c>
      <c r="C6" s="218"/>
      <c r="D6" s="219"/>
      <c r="E6" s="93">
        <f>BB!F30</f>
        <v>36174</v>
      </c>
      <c r="F6" s="93"/>
    </row>
    <row r="7" spans="1:6" x14ac:dyDescent="0.25">
      <c r="A7" s="3">
        <v>112</v>
      </c>
      <c r="B7" s="217" t="s">
        <v>109</v>
      </c>
      <c r="C7" s="218"/>
      <c r="D7" s="219"/>
      <c r="E7" s="93">
        <f>BB!F40</f>
        <v>4480</v>
      </c>
      <c r="F7" s="93"/>
    </row>
    <row r="8" spans="1:6" x14ac:dyDescent="0.25">
      <c r="A8" s="3">
        <v>118</v>
      </c>
      <c r="B8" s="217" t="s">
        <v>110</v>
      </c>
      <c r="C8" s="218"/>
      <c r="D8" s="219"/>
      <c r="E8" s="93">
        <f>BB!F46</f>
        <v>1800</v>
      </c>
      <c r="F8" s="93"/>
    </row>
    <row r="9" spans="1:6" x14ac:dyDescent="0.25">
      <c r="A9" s="3">
        <v>119</v>
      </c>
      <c r="B9" s="217" t="s">
        <v>83</v>
      </c>
      <c r="C9" s="218"/>
      <c r="D9" s="219"/>
      <c r="E9" s="93">
        <f>BB!F55</f>
        <v>4880</v>
      </c>
      <c r="F9" s="93"/>
    </row>
    <row r="10" spans="1:6" x14ac:dyDescent="0.25">
      <c r="A10" s="3">
        <v>124</v>
      </c>
      <c r="B10" s="217" t="s">
        <v>84</v>
      </c>
      <c r="C10" s="218"/>
      <c r="D10" s="219"/>
      <c r="E10" s="93" t="s">
        <v>85</v>
      </c>
      <c r="F10" s="93"/>
    </row>
    <row r="11" spans="1:6" x14ac:dyDescent="0.25">
      <c r="A11" s="3">
        <v>131</v>
      </c>
      <c r="B11" s="217" t="s">
        <v>86</v>
      </c>
      <c r="C11" s="218"/>
      <c r="D11" s="219"/>
      <c r="E11" s="93">
        <f>BB!F72</f>
        <v>6050</v>
      </c>
      <c r="F11" s="93"/>
    </row>
    <row r="12" spans="1:6" x14ac:dyDescent="0.25">
      <c r="A12" s="3">
        <v>132</v>
      </c>
      <c r="B12" s="217" t="str">
        <f>BB!D76</f>
        <v>Akum. Peny. Peralatan Jahit</v>
      </c>
      <c r="C12" s="218"/>
      <c r="D12" s="219"/>
      <c r="E12" s="93" t="str">
        <f>BB!F79</f>
        <v>-</v>
      </c>
      <c r="F12" s="93"/>
    </row>
    <row r="13" spans="1:6" x14ac:dyDescent="0.25">
      <c r="A13" s="77">
        <f>BB!G83</f>
        <v>133</v>
      </c>
      <c r="B13" s="217" t="str">
        <f>BB!D83</f>
        <v>Peralatan Obras</v>
      </c>
      <c r="C13" s="218"/>
      <c r="D13" s="219"/>
      <c r="E13" s="93">
        <f>BB!F86</f>
        <v>1650</v>
      </c>
      <c r="F13" s="93"/>
    </row>
    <row r="14" spans="1:6" x14ac:dyDescent="0.25">
      <c r="A14" s="77">
        <f>BB!G89</f>
        <v>134</v>
      </c>
      <c r="B14" s="230" t="str">
        <f>BB!D89</f>
        <v>Akum. Peny. Peralatan Obras</v>
      </c>
      <c r="C14" s="218"/>
      <c r="D14" s="219"/>
      <c r="E14" s="93" t="s">
        <v>85</v>
      </c>
      <c r="F14" s="93"/>
    </row>
    <row r="15" spans="1:6" x14ac:dyDescent="0.25">
      <c r="A15" s="3">
        <v>135</v>
      </c>
      <c r="B15" s="217" t="str">
        <f>BB!D95</f>
        <v>Peralatan lain</v>
      </c>
      <c r="C15" s="218"/>
      <c r="D15" s="219"/>
      <c r="E15" s="93" t="s">
        <v>85</v>
      </c>
      <c r="F15" s="93"/>
    </row>
    <row r="16" spans="1:6" x14ac:dyDescent="0.25">
      <c r="A16" s="3">
        <v>136</v>
      </c>
      <c r="B16" s="217" t="str">
        <f>BB!D101</f>
        <v>Akum. Peny. Peralatan Lain</v>
      </c>
      <c r="C16" s="218"/>
      <c r="D16" s="219"/>
      <c r="E16" s="93"/>
      <c r="F16" s="93"/>
    </row>
    <row r="17" spans="1:15" x14ac:dyDescent="0.25">
      <c r="A17" s="3">
        <v>211</v>
      </c>
      <c r="B17" s="217" t="str">
        <f>BB!D107</f>
        <v>Utang Gaji dan Upah</v>
      </c>
      <c r="C17" s="218"/>
      <c r="D17" s="219"/>
      <c r="E17" s="93"/>
      <c r="F17" s="93"/>
      <c r="H17" s="113"/>
      <c r="I17" s="113"/>
      <c r="J17" s="113"/>
      <c r="K17" s="113"/>
      <c r="L17" s="113"/>
      <c r="M17" s="113"/>
      <c r="N17" s="113"/>
      <c r="O17" s="113"/>
    </row>
    <row r="18" spans="1:15" x14ac:dyDescent="0.25">
      <c r="A18" s="3">
        <v>212</v>
      </c>
      <c r="B18" s="224" t="str">
        <f>BB!D114</f>
        <v>Utang Air dan Listrik</v>
      </c>
      <c r="C18" s="225"/>
      <c r="D18" s="226"/>
      <c r="E18" s="93"/>
      <c r="F18" s="93"/>
      <c r="H18" s="113"/>
      <c r="I18" s="113"/>
      <c r="J18" s="113"/>
      <c r="K18" s="113"/>
      <c r="L18" s="113"/>
      <c r="M18" s="113"/>
      <c r="N18" s="113"/>
      <c r="O18" s="113"/>
    </row>
    <row r="19" spans="1:15" x14ac:dyDescent="0.25">
      <c r="A19" s="3">
        <v>213</v>
      </c>
      <c r="B19" s="224" t="str">
        <f>BB!D121</f>
        <v>Utang dagang</v>
      </c>
      <c r="C19" s="225"/>
      <c r="D19" s="226"/>
      <c r="E19" s="93"/>
      <c r="F19" s="93">
        <f>BB!G128</f>
        <v>560</v>
      </c>
      <c r="H19" s="113"/>
      <c r="I19" s="215"/>
      <c r="J19" s="215"/>
      <c r="K19" s="215"/>
      <c r="L19" s="113"/>
      <c r="M19" s="113"/>
      <c r="N19" s="113"/>
      <c r="O19" s="113"/>
    </row>
    <row r="20" spans="1:15" x14ac:dyDescent="0.25">
      <c r="A20" s="3">
        <v>216</v>
      </c>
      <c r="B20" s="100" t="str">
        <f>BB!D131</f>
        <v>Utang Bank</v>
      </c>
      <c r="C20" s="101"/>
      <c r="D20" s="102"/>
      <c r="E20" s="93"/>
      <c r="F20" s="93">
        <f>BB!G135</f>
        <v>19200</v>
      </c>
      <c r="H20" s="113"/>
      <c r="I20" s="215"/>
      <c r="J20" s="215"/>
      <c r="K20" s="215"/>
      <c r="L20" s="113"/>
      <c r="M20" s="113"/>
      <c r="N20" s="113"/>
      <c r="O20" s="113"/>
    </row>
    <row r="21" spans="1:15" x14ac:dyDescent="0.25">
      <c r="A21" s="3">
        <v>311</v>
      </c>
      <c r="B21" s="100" t="str">
        <f>BB!D138</f>
        <v>Modal</v>
      </c>
      <c r="C21" s="101"/>
      <c r="D21" s="102"/>
      <c r="E21" s="93"/>
      <c r="F21" s="93">
        <f>BB!G141</f>
        <v>26000</v>
      </c>
      <c r="H21" s="113"/>
      <c r="I21" s="215"/>
      <c r="J21" s="215"/>
      <c r="K21" s="215"/>
      <c r="L21" s="113"/>
      <c r="M21" s="113"/>
      <c r="N21" s="113"/>
      <c r="O21" s="113"/>
    </row>
    <row r="22" spans="1:15" x14ac:dyDescent="0.25">
      <c r="A22" s="3">
        <v>313</v>
      </c>
      <c r="B22" s="100" t="str">
        <f>BB!D144</f>
        <v>Prive</v>
      </c>
      <c r="C22" s="101"/>
      <c r="D22" s="102"/>
      <c r="E22" s="93">
        <f>BB!F147</f>
        <v>1000</v>
      </c>
      <c r="F22" s="93"/>
      <c r="H22" s="113"/>
      <c r="I22" s="215"/>
      <c r="J22" s="215"/>
      <c r="K22" s="215"/>
      <c r="L22" s="113"/>
      <c r="M22" s="113"/>
      <c r="N22" s="113"/>
      <c r="O22" s="113"/>
    </row>
    <row r="23" spans="1:15" x14ac:dyDescent="0.25">
      <c r="A23" s="3">
        <v>411</v>
      </c>
      <c r="B23" s="100" t="str">
        <f>BB!D150</f>
        <v>Pendapatan Jahit</v>
      </c>
      <c r="C23" s="101"/>
      <c r="D23" s="102"/>
      <c r="E23" s="93"/>
      <c r="F23" s="93">
        <f>BB!G158</f>
        <v>18170</v>
      </c>
      <c r="H23" s="113"/>
      <c r="I23" s="215"/>
      <c r="J23" s="215"/>
      <c r="K23" s="215"/>
      <c r="L23" s="113"/>
      <c r="M23" s="113"/>
      <c r="N23" s="113"/>
      <c r="O23" s="113"/>
    </row>
    <row r="24" spans="1:15" x14ac:dyDescent="0.25">
      <c r="A24" s="3">
        <v>413</v>
      </c>
      <c r="B24" s="100" t="str">
        <f>BB!D161</f>
        <v>Pendapatan Obras</v>
      </c>
      <c r="C24" s="101"/>
      <c r="D24" s="102"/>
      <c r="E24" s="93"/>
      <c r="F24" s="93"/>
      <c r="H24" s="113"/>
      <c r="I24" s="215"/>
      <c r="J24" s="215"/>
      <c r="K24" s="215"/>
      <c r="L24" s="113"/>
      <c r="M24" s="113"/>
      <c r="N24" s="113"/>
      <c r="O24" s="113"/>
    </row>
    <row r="25" spans="1:15" x14ac:dyDescent="0.25">
      <c r="A25" s="77">
        <f>BB!G173</f>
        <v>511</v>
      </c>
      <c r="B25" s="224" t="str">
        <f>BB!D173</f>
        <v>Beban gaji dan upah</v>
      </c>
      <c r="C25" s="225"/>
      <c r="D25" s="226"/>
      <c r="E25" s="93">
        <f>BB!F179</f>
        <v>5400</v>
      </c>
      <c r="F25" s="93"/>
      <c r="H25" s="113"/>
      <c r="I25" s="215"/>
      <c r="J25" s="215"/>
      <c r="K25" s="215"/>
      <c r="L25" s="113"/>
      <c r="M25" s="113"/>
      <c r="N25" s="113"/>
      <c r="O25" s="113"/>
    </row>
    <row r="26" spans="1:15" x14ac:dyDescent="0.25">
      <c r="A26" s="77">
        <v>512</v>
      </c>
      <c r="B26" s="100" t="str">
        <f>BB!D181</f>
        <v>Beban upah lembur</v>
      </c>
      <c r="C26" s="101"/>
      <c r="D26" s="102"/>
      <c r="E26" s="93">
        <f>BB!F187</f>
        <v>1356</v>
      </c>
      <c r="F26" s="93"/>
      <c r="H26" s="113"/>
      <c r="I26" s="215"/>
      <c r="J26" s="215"/>
      <c r="K26" s="215"/>
      <c r="L26" s="113"/>
      <c r="M26" s="113"/>
      <c r="N26" s="113"/>
      <c r="O26" s="113"/>
    </row>
    <row r="27" spans="1:15" x14ac:dyDescent="0.25">
      <c r="A27" s="77">
        <v>513</v>
      </c>
      <c r="B27" s="100" t="str">
        <f>BB!D190</f>
        <v>Beban bunga</v>
      </c>
      <c r="C27" s="101"/>
      <c r="D27" s="102"/>
      <c r="E27" s="93">
        <f>BB!F193</f>
        <v>142</v>
      </c>
      <c r="F27" s="93"/>
      <c r="H27" s="113"/>
      <c r="I27" s="216"/>
      <c r="J27" s="215"/>
      <c r="K27" s="215"/>
      <c r="L27" s="113"/>
      <c r="M27" s="113"/>
      <c r="N27" s="113"/>
      <c r="O27" s="113"/>
    </row>
    <row r="28" spans="1:15" x14ac:dyDescent="0.25">
      <c r="A28" s="77">
        <v>514</v>
      </c>
      <c r="B28" s="100" t="str">
        <f>BB!D196</f>
        <v>Beban air dan listrik</v>
      </c>
      <c r="C28" s="101"/>
      <c r="D28" s="102"/>
      <c r="E28" s="93"/>
      <c r="F28" s="93"/>
      <c r="H28" s="113"/>
      <c r="I28" s="215"/>
      <c r="J28" s="215"/>
      <c r="K28" s="215"/>
      <c r="L28" s="113"/>
      <c r="M28" s="113"/>
      <c r="N28" s="113"/>
      <c r="O28" s="113"/>
    </row>
    <row r="29" spans="1:15" x14ac:dyDescent="0.25">
      <c r="A29" s="77">
        <v>515</v>
      </c>
      <c r="B29" s="100" t="str">
        <f>BB!D201</f>
        <v>Beban sewa kios</v>
      </c>
      <c r="C29" s="101"/>
      <c r="D29" s="102"/>
      <c r="E29" s="93"/>
      <c r="F29" s="93"/>
      <c r="H29" s="113"/>
      <c r="I29" s="215"/>
      <c r="J29" s="215"/>
      <c r="K29" s="215"/>
      <c r="L29" s="113"/>
      <c r="M29" s="113"/>
      <c r="N29" s="113"/>
      <c r="O29" s="113"/>
    </row>
    <row r="30" spans="1:15" x14ac:dyDescent="0.25">
      <c r="A30" s="77">
        <v>516</v>
      </c>
      <c r="B30" s="100" t="str">
        <f>BB!D207</f>
        <v>Beban perlengkapan jahit</v>
      </c>
      <c r="C30" s="101"/>
      <c r="D30" s="102"/>
      <c r="E30" s="93"/>
      <c r="F30" s="93"/>
      <c r="H30" s="113"/>
      <c r="I30" s="215"/>
      <c r="J30" s="215"/>
      <c r="K30" s="215"/>
      <c r="L30" s="113"/>
      <c r="M30" s="113"/>
      <c r="N30" s="113"/>
      <c r="O30" s="113"/>
    </row>
    <row r="31" spans="1:15" x14ac:dyDescent="0.25">
      <c r="A31" s="3">
        <v>521</v>
      </c>
      <c r="B31" s="224" t="str">
        <f>BB!D212</f>
        <v>Beban pemeliharaan peralatan</v>
      </c>
      <c r="C31" s="225"/>
      <c r="D31" s="226"/>
      <c r="E31" s="93">
        <f>BB!F215</f>
        <v>260</v>
      </c>
      <c r="F31" s="93"/>
      <c r="H31" s="113"/>
      <c r="I31" s="214"/>
      <c r="J31" s="214"/>
      <c r="K31" s="214"/>
      <c r="L31" s="113"/>
      <c r="M31" s="113"/>
      <c r="N31" s="113"/>
      <c r="O31" s="113"/>
    </row>
    <row r="32" spans="1:15" x14ac:dyDescent="0.25">
      <c r="A32" s="3">
        <v>522</v>
      </c>
      <c r="B32" s="100" t="str">
        <f>BB!D217</f>
        <v>Beban rupa-rupa</v>
      </c>
      <c r="C32" s="101"/>
      <c r="D32" s="102"/>
      <c r="E32" s="93">
        <f>BB!F221</f>
        <v>566</v>
      </c>
      <c r="F32" s="93"/>
      <c r="H32" s="113"/>
      <c r="I32" s="214"/>
      <c r="J32" s="214"/>
      <c r="K32" s="214"/>
      <c r="L32" s="113"/>
      <c r="M32" s="113"/>
      <c r="N32" s="113"/>
      <c r="O32" s="113"/>
    </row>
    <row r="33" spans="1:15" x14ac:dyDescent="0.25">
      <c r="A33" s="3">
        <v>523</v>
      </c>
      <c r="B33" s="100" t="str">
        <f>BB!D223</f>
        <v>Beban keamanan dan kebersihan</v>
      </c>
      <c r="C33" s="101"/>
      <c r="D33" s="102"/>
      <c r="E33" s="93">
        <f>BB!F226</f>
        <v>172</v>
      </c>
      <c r="F33" s="93"/>
      <c r="H33" s="113"/>
      <c r="I33" s="113"/>
      <c r="J33" s="113"/>
      <c r="K33" s="113"/>
      <c r="L33" s="113"/>
      <c r="M33" s="113"/>
      <c r="N33" s="113"/>
      <c r="O33" s="113"/>
    </row>
    <row r="34" spans="1:15" x14ac:dyDescent="0.25">
      <c r="A34" s="3">
        <v>531</v>
      </c>
      <c r="B34" s="100" t="str">
        <f>BB!D228</f>
        <v>Beban Peny. Peralatan Jahit</v>
      </c>
      <c r="C34" s="101"/>
      <c r="D34" s="102"/>
      <c r="E34" s="93" t="str">
        <f>BB!F231</f>
        <v>-</v>
      </c>
      <c r="F34" s="93"/>
      <c r="H34" s="113"/>
      <c r="I34" s="113"/>
      <c r="J34" s="113"/>
      <c r="K34" s="113"/>
      <c r="L34" s="113"/>
      <c r="M34" s="113"/>
      <c r="N34" s="113"/>
      <c r="O34" s="113"/>
    </row>
    <row r="35" spans="1:15" x14ac:dyDescent="0.25">
      <c r="A35" s="3">
        <v>532</v>
      </c>
      <c r="B35" s="100" t="str">
        <f>BB!D234</f>
        <v>Beban Peny. Peralatan Obras</v>
      </c>
      <c r="C35" s="101"/>
      <c r="D35" s="102"/>
      <c r="E35" s="93"/>
      <c r="F35" s="93"/>
      <c r="H35" s="113"/>
      <c r="I35" s="113"/>
      <c r="J35" s="113"/>
      <c r="K35" s="113"/>
      <c r="L35" s="113"/>
      <c r="M35" s="113"/>
      <c r="N35" s="113"/>
      <c r="O35" s="113"/>
    </row>
    <row r="36" spans="1:15" x14ac:dyDescent="0.25">
      <c r="A36" s="3">
        <v>533</v>
      </c>
      <c r="B36" s="100" t="str">
        <f>BB!D239</f>
        <v>Beban Peny. Peralatan Lain</v>
      </c>
      <c r="C36" s="101"/>
      <c r="D36" s="102"/>
      <c r="E36" s="93"/>
      <c r="F36" s="93"/>
      <c r="H36" s="113"/>
      <c r="I36" s="113"/>
      <c r="J36" s="113"/>
      <c r="K36" s="113"/>
      <c r="L36" s="113"/>
      <c r="M36" s="113"/>
      <c r="N36" s="113"/>
      <c r="O36" s="113"/>
    </row>
    <row r="37" spans="1:15" x14ac:dyDescent="0.25">
      <c r="A37" s="3"/>
      <c r="B37" s="100"/>
      <c r="C37" s="101"/>
      <c r="D37" s="102"/>
      <c r="E37" s="93"/>
      <c r="F37" s="93"/>
      <c r="H37" s="113"/>
      <c r="I37" s="113"/>
      <c r="J37" s="113"/>
      <c r="K37" s="113"/>
      <c r="L37" s="113"/>
      <c r="M37" s="113"/>
      <c r="N37" s="113"/>
      <c r="O37" s="113"/>
    </row>
    <row r="38" spans="1:15" x14ac:dyDescent="0.25">
      <c r="A38" s="50"/>
      <c r="B38" s="227"/>
      <c r="C38" s="228"/>
      <c r="D38" s="229"/>
      <c r="E38" s="3"/>
      <c r="F38" s="95"/>
      <c r="H38" s="113"/>
      <c r="I38" s="214"/>
      <c r="J38" s="214"/>
      <c r="K38" s="214"/>
      <c r="L38" s="113"/>
      <c r="M38" s="113"/>
      <c r="N38" s="113"/>
      <c r="O38" s="113"/>
    </row>
    <row r="39" spans="1:15" x14ac:dyDescent="0.25">
      <c r="A39" s="3"/>
      <c r="B39" s="220" t="s">
        <v>69</v>
      </c>
      <c r="C39" s="221"/>
      <c r="D39" s="222"/>
      <c r="E39" s="93">
        <f>SUM(E5:E38)</f>
        <v>63930</v>
      </c>
      <c r="F39" s="93">
        <f>SUM(F6:F38)</f>
        <v>63930</v>
      </c>
      <c r="H39" s="113"/>
      <c r="I39" s="113"/>
      <c r="J39" s="113"/>
      <c r="K39" s="113"/>
      <c r="L39" s="113"/>
      <c r="M39" s="113"/>
      <c r="N39" s="113"/>
      <c r="O39" s="113"/>
    </row>
    <row r="40" spans="1:15" x14ac:dyDescent="0.25">
      <c r="H40" s="113"/>
      <c r="I40" s="113"/>
      <c r="J40" s="113"/>
      <c r="K40" s="113"/>
      <c r="L40" s="113"/>
      <c r="M40" s="113"/>
      <c r="N40" s="113"/>
      <c r="O40" s="113"/>
    </row>
    <row r="41" spans="1:15" x14ac:dyDescent="0.25">
      <c r="H41" s="113"/>
      <c r="I41" s="113"/>
      <c r="J41" s="113"/>
      <c r="K41" s="113"/>
      <c r="L41" s="113"/>
      <c r="M41" s="113"/>
      <c r="N41" s="113"/>
      <c r="O41" s="113"/>
    </row>
    <row r="42" spans="1:15" x14ac:dyDescent="0.25">
      <c r="H42" s="113"/>
      <c r="I42" s="113"/>
      <c r="J42" s="113"/>
      <c r="K42" s="113"/>
      <c r="L42" s="113"/>
      <c r="M42" s="113"/>
      <c r="N42" s="113"/>
      <c r="O42" s="113"/>
    </row>
    <row r="43" spans="1:15" x14ac:dyDescent="0.25">
      <c r="H43" s="113"/>
      <c r="I43" s="113"/>
      <c r="J43" s="113"/>
      <c r="K43" s="113"/>
      <c r="L43" s="113"/>
      <c r="M43" s="113"/>
      <c r="N43" s="113"/>
      <c r="O43" s="113"/>
    </row>
    <row r="44" spans="1:15" x14ac:dyDescent="0.25">
      <c r="H44" s="113"/>
      <c r="I44" s="214"/>
      <c r="J44" s="214"/>
      <c r="K44" s="214"/>
      <c r="L44" s="113"/>
      <c r="M44" s="113"/>
      <c r="N44" s="113"/>
      <c r="O44" s="113"/>
    </row>
    <row r="45" spans="1:15" x14ac:dyDescent="0.25">
      <c r="H45" s="113"/>
      <c r="I45" s="113"/>
      <c r="J45" s="113"/>
      <c r="K45" s="113"/>
      <c r="L45" s="113"/>
      <c r="M45" s="113"/>
      <c r="N45" s="113"/>
      <c r="O45" s="113"/>
    </row>
    <row r="46" spans="1:15" x14ac:dyDescent="0.25">
      <c r="H46" s="113"/>
      <c r="I46" s="113"/>
      <c r="J46" s="113"/>
      <c r="K46" s="113"/>
      <c r="L46" s="113"/>
      <c r="M46" s="113"/>
      <c r="N46" s="113"/>
      <c r="O46" s="113"/>
    </row>
    <row r="47" spans="1:15" x14ac:dyDescent="0.25">
      <c r="H47" s="113"/>
      <c r="I47" s="113"/>
      <c r="J47" s="113"/>
      <c r="K47" s="113"/>
      <c r="L47" s="113"/>
      <c r="M47" s="113"/>
      <c r="N47" s="113"/>
      <c r="O47" s="113"/>
    </row>
    <row r="48" spans="1:15" x14ac:dyDescent="0.25">
      <c r="H48" s="113"/>
      <c r="I48" s="113"/>
      <c r="J48" s="113"/>
      <c r="K48" s="113"/>
      <c r="L48" s="113"/>
      <c r="M48" s="113"/>
      <c r="N48" s="113"/>
      <c r="O48" s="113"/>
    </row>
    <row r="49" spans="8:15" x14ac:dyDescent="0.25">
      <c r="H49" s="113"/>
      <c r="I49" s="113"/>
      <c r="J49" s="113"/>
      <c r="K49" s="113"/>
      <c r="L49" s="113"/>
      <c r="M49" s="113"/>
      <c r="N49" s="113"/>
      <c r="O49" s="113"/>
    </row>
    <row r="50" spans="8:15" x14ac:dyDescent="0.25">
      <c r="H50" s="113"/>
      <c r="I50" s="113"/>
      <c r="J50" s="113"/>
      <c r="K50" s="113"/>
      <c r="L50" s="113"/>
      <c r="M50" s="113"/>
      <c r="N50" s="113"/>
      <c r="O50" s="113"/>
    </row>
    <row r="51" spans="8:15" x14ac:dyDescent="0.25">
      <c r="H51" s="113"/>
      <c r="I51" s="113"/>
      <c r="J51" s="113"/>
      <c r="K51" s="113"/>
      <c r="L51" s="113"/>
      <c r="M51" s="113"/>
      <c r="N51" s="113"/>
      <c r="O51" s="113"/>
    </row>
    <row r="52" spans="8:15" x14ac:dyDescent="0.25">
      <c r="H52" s="113"/>
      <c r="I52" s="113"/>
      <c r="J52" s="113"/>
      <c r="K52" s="113"/>
      <c r="L52" s="113"/>
      <c r="M52" s="113"/>
      <c r="N52" s="113"/>
      <c r="O52" s="113"/>
    </row>
    <row r="53" spans="8:15" x14ac:dyDescent="0.25">
      <c r="H53" s="113"/>
      <c r="I53" s="113"/>
      <c r="J53" s="113"/>
      <c r="K53" s="113"/>
      <c r="L53" s="113"/>
      <c r="M53" s="113"/>
      <c r="N53" s="113"/>
      <c r="O53" s="113"/>
    </row>
    <row r="54" spans="8:15" x14ac:dyDescent="0.25">
      <c r="H54" s="113"/>
      <c r="I54" s="113"/>
      <c r="J54" s="113"/>
      <c r="K54" s="113"/>
      <c r="L54" s="113"/>
      <c r="M54" s="113"/>
      <c r="N54" s="113"/>
      <c r="O54" s="113"/>
    </row>
  </sheetData>
  <mergeCells count="38">
    <mergeCell ref="B39:D39"/>
    <mergeCell ref="A1:F1"/>
    <mergeCell ref="A2:F2"/>
    <mergeCell ref="A3:F3"/>
    <mergeCell ref="B17:D17"/>
    <mergeCell ref="B18:D18"/>
    <mergeCell ref="B19:D19"/>
    <mergeCell ref="B25:D25"/>
    <mergeCell ref="B31:D31"/>
    <mergeCell ref="B38:D38"/>
    <mergeCell ref="B11:D11"/>
    <mergeCell ref="B12:D12"/>
    <mergeCell ref="B13:D13"/>
    <mergeCell ref="B14:D14"/>
    <mergeCell ref="B15:D15"/>
    <mergeCell ref="B16:D16"/>
    <mergeCell ref="B10:D10"/>
    <mergeCell ref="B5:D5"/>
    <mergeCell ref="B6:D6"/>
    <mergeCell ref="B7:D7"/>
    <mergeCell ref="B8:D8"/>
    <mergeCell ref="B9:D9"/>
    <mergeCell ref="I44:K44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8:K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topLeftCell="C15" workbookViewId="0">
      <selection activeCell="E11" sqref="E11"/>
    </sheetView>
  </sheetViews>
  <sheetFormatPr defaultRowHeight="15" x14ac:dyDescent="0.25"/>
  <cols>
    <col min="1" max="1" width="7.5703125" customWidth="1"/>
    <col min="2" max="2" width="34" customWidth="1"/>
    <col min="3" max="12" width="15.42578125" customWidth="1"/>
  </cols>
  <sheetData>
    <row r="1" spans="1:12" x14ac:dyDescent="0.25">
      <c r="A1" s="232" t="s">
        <v>71</v>
      </c>
      <c r="B1" s="233" t="s">
        <v>72</v>
      </c>
      <c r="C1" s="234" t="s">
        <v>73</v>
      </c>
      <c r="D1" s="234"/>
      <c r="E1" s="231" t="s">
        <v>74</v>
      </c>
      <c r="F1" s="231"/>
      <c r="G1" s="235" t="s">
        <v>75</v>
      </c>
      <c r="H1" s="236"/>
      <c r="I1" s="237" t="s">
        <v>76</v>
      </c>
      <c r="J1" s="238"/>
      <c r="K1" s="231" t="s">
        <v>63</v>
      </c>
      <c r="L1" s="231"/>
    </row>
    <row r="2" spans="1:12" x14ac:dyDescent="0.25">
      <c r="A2" s="232"/>
      <c r="B2" s="233"/>
      <c r="C2" s="151" t="s">
        <v>66</v>
      </c>
      <c r="D2" s="151" t="s">
        <v>67</v>
      </c>
      <c r="E2" s="152" t="s">
        <v>66</v>
      </c>
      <c r="F2" s="152" t="s">
        <v>67</v>
      </c>
      <c r="G2" s="151" t="str">
        <f t="shared" ref="G2:L2" si="0">E2</f>
        <v>DEBET</v>
      </c>
      <c r="H2" s="151" t="str">
        <f t="shared" si="0"/>
        <v>KREDIT</v>
      </c>
      <c r="I2" s="151" t="str">
        <f t="shared" si="0"/>
        <v>DEBET</v>
      </c>
      <c r="J2" s="151" t="str">
        <f t="shared" si="0"/>
        <v>KREDIT</v>
      </c>
      <c r="K2" s="151" t="str">
        <f t="shared" si="0"/>
        <v>DEBET</v>
      </c>
      <c r="L2" s="151" t="str">
        <f t="shared" si="0"/>
        <v>KREDIT</v>
      </c>
    </row>
    <row r="3" spans="1:12" ht="15.75" customHeight="1" x14ac:dyDescent="0.25">
      <c r="A3" s="153">
        <v>111</v>
      </c>
      <c r="B3" s="160" t="str">
        <f>'NERACA SALDO'!B6:D6</f>
        <v>KAS</v>
      </c>
      <c r="C3" s="161">
        <f>'NERACA SALDO'!E6</f>
        <v>36174</v>
      </c>
      <c r="D3" s="161"/>
      <c r="E3" s="184"/>
      <c r="F3" s="184"/>
      <c r="G3" s="184">
        <f>C3</f>
        <v>36174</v>
      </c>
      <c r="H3" s="184"/>
      <c r="I3" s="184"/>
      <c r="J3" s="184"/>
      <c r="K3" s="184">
        <f>G3</f>
        <v>36174</v>
      </c>
      <c r="L3" s="184"/>
    </row>
    <row r="4" spans="1:12" ht="15.75" customHeight="1" x14ac:dyDescent="0.25">
      <c r="A4" s="154">
        <v>112</v>
      </c>
      <c r="B4" s="160" t="str">
        <f>'NERACA SALDO'!B7:D7</f>
        <v>Piutang Dagang</v>
      </c>
      <c r="C4" s="161">
        <f>'NERACA SALDO'!E7</f>
        <v>4480</v>
      </c>
      <c r="D4" s="161"/>
      <c r="E4" s="184">
        <v>94</v>
      </c>
      <c r="F4" s="184"/>
      <c r="G4" s="184">
        <f>C4+E4</f>
        <v>4574</v>
      </c>
      <c r="H4" s="184"/>
      <c r="I4" s="184"/>
      <c r="J4" s="184"/>
      <c r="K4" s="184">
        <f t="shared" ref="K4:K10" si="1">G4</f>
        <v>4574</v>
      </c>
      <c r="L4" s="184"/>
    </row>
    <row r="5" spans="1:12" ht="15.75" customHeight="1" x14ac:dyDescent="0.25">
      <c r="A5" s="154">
        <v>118</v>
      </c>
      <c r="B5" s="160" t="str">
        <f>'NERACA SALDO'!B8:D8</f>
        <v>Sewa Dibayar Dimuka</v>
      </c>
      <c r="C5" s="161">
        <f>'NERACA SALDO'!E8</f>
        <v>1800</v>
      </c>
      <c r="D5" s="161"/>
      <c r="E5" s="184"/>
      <c r="F5" s="184">
        <v>1050</v>
      </c>
      <c r="G5" s="184">
        <f>C5-F5</f>
        <v>750</v>
      </c>
      <c r="H5" s="184"/>
      <c r="I5" s="184"/>
      <c r="J5" s="184"/>
      <c r="K5" s="184">
        <f t="shared" si="1"/>
        <v>750</v>
      </c>
      <c r="L5" s="184"/>
    </row>
    <row r="6" spans="1:12" ht="15.75" customHeight="1" x14ac:dyDescent="0.25">
      <c r="A6" s="154">
        <v>119</v>
      </c>
      <c r="B6" s="160" t="str">
        <f>'NERACA SALDO'!B9:D9</f>
        <v>Perlengkapan Jahit</v>
      </c>
      <c r="C6" s="161">
        <f>'NERACA SALDO'!E9</f>
        <v>4880</v>
      </c>
      <c r="D6" s="161"/>
      <c r="E6" s="184"/>
      <c r="F6" s="184">
        <v>4624</v>
      </c>
      <c r="G6" s="184">
        <f>C6-F6</f>
        <v>256</v>
      </c>
      <c r="H6" s="184"/>
      <c r="I6" s="184"/>
      <c r="J6" s="184"/>
      <c r="K6" s="184">
        <f t="shared" si="1"/>
        <v>256</v>
      </c>
      <c r="L6" s="184"/>
    </row>
    <row r="7" spans="1:12" ht="15.75" customHeight="1" x14ac:dyDescent="0.25">
      <c r="A7" s="154">
        <v>124</v>
      </c>
      <c r="B7" s="160" t="str">
        <f>'NERACA SALDO'!B10:D10</f>
        <v>Perlengkapan Rupa-Rupa</v>
      </c>
      <c r="C7" s="161"/>
      <c r="D7" s="161"/>
      <c r="E7" s="184"/>
      <c r="F7" s="184"/>
      <c r="G7" s="184"/>
      <c r="H7" s="184"/>
      <c r="I7" s="184"/>
      <c r="J7" s="184"/>
      <c r="K7" s="184"/>
      <c r="L7" s="184"/>
    </row>
    <row r="8" spans="1:12" ht="15.75" customHeight="1" x14ac:dyDescent="0.25">
      <c r="A8" s="154">
        <v>131</v>
      </c>
      <c r="B8" s="160" t="str">
        <f>'NERACA SALDO'!B11:D11</f>
        <v>Peralatan Jahit</v>
      </c>
      <c r="C8" s="161">
        <f>'NERACA SALDO'!E11</f>
        <v>6050</v>
      </c>
      <c r="D8" s="161"/>
      <c r="E8" s="184"/>
      <c r="F8" s="184"/>
      <c r="G8" s="184">
        <f>C8</f>
        <v>6050</v>
      </c>
      <c r="H8" s="184"/>
      <c r="I8" s="184"/>
      <c r="J8" s="184"/>
      <c r="K8" s="184">
        <f t="shared" si="1"/>
        <v>6050</v>
      </c>
      <c r="L8" s="184"/>
    </row>
    <row r="9" spans="1:12" ht="15.75" customHeight="1" x14ac:dyDescent="0.25">
      <c r="A9" s="154">
        <v>132</v>
      </c>
      <c r="B9" s="160" t="str">
        <f>'NERACA SALDO'!B12:D12</f>
        <v>Akum. Peny. Peralatan Jahit</v>
      </c>
      <c r="C9" s="161"/>
      <c r="D9" s="161"/>
      <c r="E9" s="184"/>
      <c r="F9" s="184">
        <v>302.5</v>
      </c>
      <c r="G9" s="184"/>
      <c r="H9" s="184">
        <f>F9</f>
        <v>302.5</v>
      </c>
      <c r="I9" s="184"/>
      <c r="J9" s="184"/>
      <c r="K9" s="184"/>
      <c r="L9" s="184">
        <f>H9</f>
        <v>302.5</v>
      </c>
    </row>
    <row r="10" spans="1:12" ht="15.75" customHeight="1" x14ac:dyDescent="0.25">
      <c r="A10" s="153">
        <v>133</v>
      </c>
      <c r="B10" s="160" t="str">
        <f>'NERACA SALDO'!B13</f>
        <v>Peralatan Obras</v>
      </c>
      <c r="C10" s="161">
        <f>'NERACA SALDO'!E13</f>
        <v>1650</v>
      </c>
      <c r="D10" s="161"/>
      <c r="E10" s="184"/>
      <c r="F10" s="184"/>
      <c r="G10" s="184">
        <f>C10</f>
        <v>1650</v>
      </c>
      <c r="H10" s="184"/>
      <c r="I10" s="184"/>
      <c r="J10" s="184"/>
      <c r="K10" s="184">
        <f t="shared" si="1"/>
        <v>1650</v>
      </c>
      <c r="L10" s="184"/>
    </row>
    <row r="11" spans="1:12" ht="15.75" customHeight="1" x14ac:dyDescent="0.25">
      <c r="A11" s="153">
        <v>134</v>
      </c>
      <c r="B11" s="160" t="str">
        <f>'NERACA SALDO'!B14</f>
        <v>Akum. Peny. Peralatan Obras</v>
      </c>
      <c r="C11" s="161"/>
      <c r="D11" s="161"/>
      <c r="E11" s="184"/>
      <c r="F11" s="184"/>
      <c r="G11" s="184"/>
      <c r="H11" s="184"/>
      <c r="I11" s="184"/>
      <c r="J11" s="184"/>
      <c r="K11" s="184"/>
      <c r="L11" s="184"/>
    </row>
    <row r="12" spans="1:12" ht="15.75" customHeight="1" x14ac:dyDescent="0.25">
      <c r="A12" s="154">
        <v>135</v>
      </c>
      <c r="B12" s="160" t="str">
        <f>'NERACA SALDO'!B15</f>
        <v>Peralatan lain</v>
      </c>
      <c r="C12" s="161"/>
      <c r="D12" s="161"/>
      <c r="E12" s="184"/>
      <c r="F12" s="184"/>
      <c r="G12" s="184"/>
      <c r="H12" s="184"/>
      <c r="I12" s="184"/>
      <c r="J12" s="184"/>
      <c r="K12" s="184"/>
      <c r="L12" s="184"/>
    </row>
    <row r="13" spans="1:12" ht="15.75" customHeight="1" x14ac:dyDescent="0.25">
      <c r="A13" s="154">
        <v>136</v>
      </c>
      <c r="B13" s="160" t="str">
        <f>'NERACA SALDO'!B16</f>
        <v>Akum. Peny. Peralatan Lain</v>
      </c>
      <c r="C13" s="161"/>
      <c r="D13" s="161"/>
      <c r="E13" s="184"/>
      <c r="F13" s="184"/>
      <c r="G13" s="184"/>
      <c r="H13" s="184"/>
      <c r="I13" s="184"/>
      <c r="J13" s="184"/>
      <c r="K13" s="184"/>
      <c r="L13" s="184"/>
    </row>
    <row r="14" spans="1:12" ht="15.75" customHeight="1" x14ac:dyDescent="0.25">
      <c r="A14" s="154">
        <v>211</v>
      </c>
      <c r="B14" s="160" t="str">
        <f>'NERACA SALDO'!B17</f>
        <v>Utang Gaji dan Upah</v>
      </c>
      <c r="C14" s="161"/>
      <c r="D14" s="161"/>
      <c r="F14" s="184">
        <v>800</v>
      </c>
      <c r="G14" s="184"/>
      <c r="H14" s="184">
        <f>F14</f>
        <v>800</v>
      </c>
      <c r="I14" s="184"/>
      <c r="J14" s="184"/>
      <c r="K14" s="184"/>
      <c r="L14" s="184">
        <f>H14</f>
        <v>800</v>
      </c>
    </row>
    <row r="15" spans="1:12" ht="15.75" customHeight="1" x14ac:dyDescent="0.25">
      <c r="A15" s="154">
        <v>212</v>
      </c>
      <c r="B15" s="160" t="str">
        <f>'NERACA SALDO'!B18</f>
        <v>Utang Air dan Listrik</v>
      </c>
      <c r="C15" s="161"/>
      <c r="D15" s="161"/>
      <c r="E15" s="184"/>
      <c r="F15" s="184">
        <v>260</v>
      </c>
      <c r="G15" s="184"/>
      <c r="H15" s="184">
        <f>F15</f>
        <v>260</v>
      </c>
      <c r="I15" s="184"/>
      <c r="J15" s="184"/>
      <c r="K15" s="184"/>
      <c r="L15" s="184">
        <f t="shared" ref="L15:L18" si="2">H15</f>
        <v>260</v>
      </c>
    </row>
    <row r="16" spans="1:12" ht="15.75" customHeight="1" x14ac:dyDescent="0.25">
      <c r="A16" s="154">
        <v>213</v>
      </c>
      <c r="B16" s="160" t="str">
        <f>'NERACA SALDO'!B19</f>
        <v>Utang dagang</v>
      </c>
      <c r="C16" s="161"/>
      <c r="D16" s="161">
        <f>'NERACA SALDO'!F19</f>
        <v>560</v>
      </c>
      <c r="E16" s="184"/>
      <c r="F16" s="184"/>
      <c r="G16" s="184"/>
      <c r="H16" s="184">
        <f>D16</f>
        <v>560</v>
      </c>
      <c r="I16" s="184"/>
      <c r="J16" s="184"/>
      <c r="K16" s="184"/>
      <c r="L16" s="184">
        <f t="shared" si="2"/>
        <v>560</v>
      </c>
    </row>
    <row r="17" spans="1:12" ht="15.75" customHeight="1" x14ac:dyDescent="0.25">
      <c r="A17" s="154">
        <v>216</v>
      </c>
      <c r="B17" s="160" t="str">
        <f>'NERACA SALDO'!B20</f>
        <v>Utang Bank</v>
      </c>
      <c r="C17" s="161"/>
      <c r="D17" s="161">
        <f>'NERACA SALDO'!F20</f>
        <v>19200</v>
      </c>
      <c r="E17" s="184"/>
      <c r="F17" s="184"/>
      <c r="G17" s="184"/>
      <c r="H17" s="184">
        <f>D17</f>
        <v>19200</v>
      </c>
      <c r="I17" s="184"/>
      <c r="J17" s="184"/>
      <c r="K17" s="184"/>
      <c r="L17" s="184">
        <f t="shared" si="2"/>
        <v>19200</v>
      </c>
    </row>
    <row r="18" spans="1:12" ht="15.75" customHeight="1" x14ac:dyDescent="0.25">
      <c r="A18" s="154">
        <v>311</v>
      </c>
      <c r="B18" s="160" t="str">
        <f>'NERACA SALDO'!B21</f>
        <v>Modal</v>
      </c>
      <c r="C18" s="161"/>
      <c r="D18" s="161">
        <f>'NERACA SALDO'!F21</f>
        <v>26000</v>
      </c>
      <c r="E18" s="184"/>
      <c r="F18" s="184"/>
      <c r="G18" s="184"/>
      <c r="H18" s="184">
        <f>D18</f>
        <v>26000</v>
      </c>
      <c r="I18" s="184"/>
      <c r="J18" s="184"/>
      <c r="K18" s="184"/>
      <c r="L18" s="184">
        <f t="shared" si="2"/>
        <v>26000</v>
      </c>
    </row>
    <row r="19" spans="1:12" ht="15.75" customHeight="1" x14ac:dyDescent="0.25">
      <c r="A19" s="154">
        <v>313</v>
      </c>
      <c r="B19" s="160" t="str">
        <f>'NERACA SALDO'!B22</f>
        <v>Prive</v>
      </c>
      <c r="C19" s="161">
        <f>'NERACA SALDO'!E22</f>
        <v>1000</v>
      </c>
      <c r="D19" s="161"/>
      <c r="E19" s="184"/>
      <c r="F19" s="184"/>
      <c r="G19" s="184">
        <f>C19</f>
        <v>1000</v>
      </c>
      <c r="H19" s="184"/>
      <c r="I19" s="184"/>
      <c r="J19" s="184"/>
      <c r="K19" s="184">
        <f>G19</f>
        <v>1000</v>
      </c>
      <c r="L19" s="184"/>
    </row>
    <row r="20" spans="1:12" ht="15.75" customHeight="1" x14ac:dyDescent="0.25">
      <c r="A20" s="154">
        <v>411</v>
      </c>
      <c r="B20" s="160" t="str">
        <f>'NERACA SALDO'!B23</f>
        <v>Pendapatan Jahit</v>
      </c>
      <c r="C20" s="161"/>
      <c r="D20" s="161">
        <f>'NERACA SALDO'!F23</f>
        <v>18170</v>
      </c>
      <c r="E20" s="184"/>
      <c r="F20" s="184">
        <v>94</v>
      </c>
      <c r="G20" s="184"/>
      <c r="H20" s="184">
        <f>F20+D20</f>
        <v>18264</v>
      </c>
      <c r="I20" s="184"/>
      <c r="J20" s="184">
        <f>H20</f>
        <v>18264</v>
      </c>
      <c r="K20" s="184"/>
      <c r="L20" s="184"/>
    </row>
    <row r="21" spans="1:12" ht="15.75" customHeight="1" x14ac:dyDescent="0.25">
      <c r="A21" s="154">
        <v>413</v>
      </c>
      <c r="B21" s="160" t="str">
        <f>'NERACA SALDO'!B24</f>
        <v>Pendapatan Obras</v>
      </c>
      <c r="C21" s="161"/>
      <c r="D21" s="161"/>
      <c r="E21" s="184"/>
      <c r="F21" s="184"/>
      <c r="G21" s="184"/>
      <c r="H21" s="184"/>
      <c r="I21" s="184"/>
      <c r="J21" s="184"/>
      <c r="K21" s="184"/>
      <c r="L21" s="184"/>
    </row>
    <row r="22" spans="1:12" ht="15.75" customHeight="1" x14ac:dyDescent="0.25">
      <c r="A22" s="153">
        <v>511</v>
      </c>
      <c r="B22" s="160" t="str">
        <f>'NERACA SALDO'!B25</f>
        <v>Beban gaji dan upah</v>
      </c>
      <c r="C22" s="161">
        <f>'NERACA SALDO'!E25</f>
        <v>5400</v>
      </c>
      <c r="E22" s="161">
        <v>800</v>
      </c>
      <c r="F22" s="184"/>
      <c r="G22" s="184">
        <f>E22+C22</f>
        <v>6200</v>
      </c>
      <c r="H22" s="184"/>
      <c r="I22" s="184">
        <f>G22</f>
        <v>6200</v>
      </c>
      <c r="J22" s="184"/>
      <c r="K22" s="184"/>
      <c r="L22" s="184"/>
    </row>
    <row r="23" spans="1:12" ht="15.75" customHeight="1" x14ac:dyDescent="0.25">
      <c r="A23" s="153">
        <v>512</v>
      </c>
      <c r="B23" s="160" t="str">
        <f>'NERACA SALDO'!B26</f>
        <v>Beban upah lembur</v>
      </c>
      <c r="C23" s="161">
        <f>'NERACA SALDO'!E26</f>
        <v>1356</v>
      </c>
      <c r="D23" s="161"/>
      <c r="E23" s="184"/>
      <c r="F23" s="184"/>
      <c r="G23" s="184">
        <f>C23</f>
        <v>1356</v>
      </c>
      <c r="H23" s="184"/>
      <c r="I23" s="184">
        <f t="shared" ref="I23:I31" si="3">G23</f>
        <v>1356</v>
      </c>
      <c r="J23" s="184"/>
      <c r="K23" s="184"/>
      <c r="L23" s="184"/>
    </row>
    <row r="24" spans="1:12" ht="15.75" customHeight="1" x14ac:dyDescent="0.25">
      <c r="A24" s="153">
        <v>513</v>
      </c>
      <c r="B24" s="160" t="str">
        <f>'NERACA SALDO'!B27</f>
        <v>Beban bunga</v>
      </c>
      <c r="C24" s="161">
        <f>'NERACA SALDO'!E27</f>
        <v>142</v>
      </c>
      <c r="D24" s="161"/>
      <c r="E24" s="184"/>
      <c r="F24" s="184"/>
      <c r="G24" s="184">
        <f>C24</f>
        <v>142</v>
      </c>
      <c r="H24" s="184"/>
      <c r="I24" s="184">
        <f t="shared" si="3"/>
        <v>142</v>
      </c>
      <c r="J24" s="184"/>
      <c r="K24" s="184"/>
      <c r="L24" s="184"/>
    </row>
    <row r="25" spans="1:12" ht="15.75" customHeight="1" x14ac:dyDescent="0.25">
      <c r="A25" s="153">
        <v>514</v>
      </c>
      <c r="B25" s="160" t="str">
        <f>'NERACA SALDO'!B28</f>
        <v>Beban air dan listrik</v>
      </c>
      <c r="C25" s="161"/>
      <c r="D25" s="161"/>
      <c r="E25" s="184">
        <v>260</v>
      </c>
      <c r="F25" s="184"/>
      <c r="G25" s="184">
        <f>E25</f>
        <v>260</v>
      </c>
      <c r="H25" s="184"/>
      <c r="I25" s="184">
        <f t="shared" si="3"/>
        <v>260</v>
      </c>
      <c r="J25" s="184"/>
      <c r="K25" s="184"/>
      <c r="L25" s="184"/>
    </row>
    <row r="26" spans="1:12" ht="15.75" customHeight="1" x14ac:dyDescent="0.25">
      <c r="A26" s="153">
        <v>515</v>
      </c>
      <c r="B26" s="160" t="str">
        <f>'NERACA SALDO'!B29</f>
        <v>Beban sewa kios</v>
      </c>
      <c r="C26" s="161"/>
      <c r="D26" s="161"/>
      <c r="E26" s="184">
        <v>1050</v>
      </c>
      <c r="F26" s="184"/>
      <c r="G26" s="184">
        <f>E26</f>
        <v>1050</v>
      </c>
      <c r="H26" s="184"/>
      <c r="I26" s="184">
        <f t="shared" si="3"/>
        <v>1050</v>
      </c>
      <c r="J26" s="184"/>
      <c r="K26" s="184"/>
      <c r="L26" s="184"/>
    </row>
    <row r="27" spans="1:12" ht="15.75" customHeight="1" x14ac:dyDescent="0.25">
      <c r="A27" s="153">
        <v>516</v>
      </c>
      <c r="B27" s="160" t="str">
        <f>'NERACA SALDO'!B30</f>
        <v>Beban perlengkapan jahit</v>
      </c>
      <c r="C27" s="161"/>
      <c r="D27" s="161"/>
      <c r="E27" s="184">
        <v>4624</v>
      </c>
      <c r="F27" s="184"/>
      <c r="G27" s="184">
        <f>E27</f>
        <v>4624</v>
      </c>
      <c r="H27" s="184"/>
      <c r="I27" s="184">
        <f t="shared" si="3"/>
        <v>4624</v>
      </c>
      <c r="J27" s="184"/>
      <c r="K27" s="184"/>
      <c r="L27" s="184"/>
    </row>
    <row r="28" spans="1:12" ht="15.75" customHeight="1" x14ac:dyDescent="0.25">
      <c r="A28" s="154">
        <v>521</v>
      </c>
      <c r="B28" s="160" t="str">
        <f>'NERACA SALDO'!B31</f>
        <v>Beban pemeliharaan peralatan</v>
      </c>
      <c r="C28" s="161">
        <f>'NERACA SALDO'!E31</f>
        <v>260</v>
      </c>
      <c r="D28" s="161"/>
      <c r="E28" s="184"/>
      <c r="F28" s="184"/>
      <c r="G28" s="184">
        <f>C28</f>
        <v>260</v>
      </c>
      <c r="H28" s="184"/>
      <c r="I28" s="184">
        <f t="shared" si="3"/>
        <v>260</v>
      </c>
      <c r="J28" s="184"/>
      <c r="K28" s="184"/>
      <c r="L28" s="184"/>
    </row>
    <row r="29" spans="1:12" ht="15.75" customHeight="1" x14ac:dyDescent="0.25">
      <c r="A29" s="154">
        <v>522</v>
      </c>
      <c r="B29" s="160" t="str">
        <f>'NERACA SALDO'!B32</f>
        <v>Beban rupa-rupa</v>
      </c>
      <c r="C29" s="161">
        <f>'NERACA SALDO'!E32</f>
        <v>566</v>
      </c>
      <c r="D29" s="161"/>
      <c r="E29" s="184"/>
      <c r="F29" s="184"/>
      <c r="G29" s="184">
        <f>C29</f>
        <v>566</v>
      </c>
      <c r="H29" s="184"/>
      <c r="I29" s="184">
        <f t="shared" si="3"/>
        <v>566</v>
      </c>
      <c r="J29" s="184"/>
      <c r="K29" s="184"/>
      <c r="L29" s="184"/>
    </row>
    <row r="30" spans="1:12" ht="15.75" customHeight="1" x14ac:dyDescent="0.25">
      <c r="A30" s="154">
        <v>523</v>
      </c>
      <c r="B30" s="160" t="str">
        <f>'NERACA SALDO'!B33</f>
        <v>Beban keamanan dan kebersihan</v>
      </c>
      <c r="C30" s="161">
        <f>'NERACA SALDO'!E33</f>
        <v>172</v>
      </c>
      <c r="D30" s="161"/>
      <c r="E30" s="184"/>
      <c r="F30" s="184"/>
      <c r="G30" s="184">
        <f>C30</f>
        <v>172</v>
      </c>
      <c r="H30" s="184"/>
      <c r="I30" s="184">
        <f t="shared" si="3"/>
        <v>172</v>
      </c>
      <c r="J30" s="184"/>
      <c r="K30" s="184"/>
      <c r="L30" s="184"/>
    </row>
    <row r="31" spans="1:12" ht="15.75" customHeight="1" x14ac:dyDescent="0.25">
      <c r="A31" s="154">
        <v>531</v>
      </c>
      <c r="B31" s="160" t="str">
        <f>'NERACA SALDO'!B34</f>
        <v>Beban Peny. Peralatan Jahit</v>
      </c>
      <c r="C31" s="161"/>
      <c r="D31" s="161"/>
      <c r="E31" s="184">
        <v>302.5</v>
      </c>
      <c r="F31" s="184"/>
      <c r="G31" s="184">
        <f>E31</f>
        <v>302.5</v>
      </c>
      <c r="H31" s="184"/>
      <c r="I31" s="184">
        <f t="shared" si="3"/>
        <v>302.5</v>
      </c>
      <c r="J31" s="184"/>
      <c r="K31" s="184"/>
      <c r="L31" s="184"/>
    </row>
    <row r="32" spans="1:12" ht="15.75" customHeight="1" x14ac:dyDescent="0.25">
      <c r="A32" s="154">
        <v>532</v>
      </c>
      <c r="B32" s="160" t="str">
        <f>'NERACA SALDO'!B35</f>
        <v>Beban Peny. Peralatan Obras</v>
      </c>
      <c r="C32" s="161"/>
      <c r="D32" s="161"/>
      <c r="E32" s="184"/>
      <c r="F32" s="184"/>
      <c r="G32" s="184"/>
      <c r="H32" s="184"/>
      <c r="I32" s="184"/>
      <c r="J32" s="184"/>
      <c r="K32" s="184"/>
      <c r="L32" s="184"/>
    </row>
    <row r="33" spans="1:12" ht="15.75" customHeight="1" x14ac:dyDescent="0.25">
      <c r="A33" s="154">
        <v>533</v>
      </c>
      <c r="B33" s="160" t="str">
        <f>'NERACA SALDO'!B36</f>
        <v>Beban Peny. Peralatan Lain</v>
      </c>
      <c r="C33" s="161"/>
      <c r="D33" s="161"/>
      <c r="E33" s="184"/>
      <c r="F33" s="184"/>
      <c r="G33" s="184"/>
      <c r="H33" s="184"/>
      <c r="I33" s="184"/>
      <c r="J33" s="184"/>
      <c r="K33" s="184"/>
      <c r="L33" s="184"/>
    </row>
    <row r="34" spans="1:12" ht="15.75" customHeight="1" x14ac:dyDescent="0.25">
      <c r="A34" s="154"/>
      <c r="B34" s="154"/>
      <c r="C34" s="156">
        <f>SUM(C3:C33)</f>
        <v>63930</v>
      </c>
      <c r="D34" s="155">
        <f>SUM(D3:D33)</f>
        <v>63930</v>
      </c>
      <c r="E34" s="184">
        <f>SUM(E3:E33)</f>
        <v>7130.5</v>
      </c>
      <c r="F34" s="184">
        <f>SUM(F3:F33)</f>
        <v>7130.5</v>
      </c>
      <c r="G34" s="184">
        <f t="shared" ref="G34:H34" si="4">SUM(G3:G33)</f>
        <v>65386.5</v>
      </c>
      <c r="H34" s="184">
        <f t="shared" si="4"/>
        <v>65386.5</v>
      </c>
      <c r="I34" s="184">
        <f t="shared" ref="I34" si="5">SUM(I3:I33)</f>
        <v>14932.5</v>
      </c>
      <c r="J34" s="184">
        <f t="shared" ref="J34" si="6">SUM(J3:J33)</f>
        <v>18264</v>
      </c>
      <c r="K34" s="184">
        <f t="shared" ref="K34" si="7">SUM(K3:K33)</f>
        <v>50454</v>
      </c>
      <c r="L34" s="184">
        <f t="shared" ref="L34" si="8">SUM(L3:L33)</f>
        <v>47122.5</v>
      </c>
    </row>
    <row r="35" spans="1:12" x14ac:dyDescent="0.25">
      <c r="A35" s="157"/>
      <c r="B35" s="157"/>
      <c r="C35" s="157"/>
      <c r="D35" s="157"/>
      <c r="E35" s="185"/>
      <c r="F35" s="185"/>
      <c r="G35" s="186"/>
      <c r="H35" s="186"/>
      <c r="I35" s="186">
        <f>J34-I34</f>
        <v>3331.5</v>
      </c>
      <c r="J35" s="186"/>
      <c r="K35" s="186"/>
      <c r="L35" s="186">
        <f>K34-L34</f>
        <v>3331.5</v>
      </c>
    </row>
    <row r="36" spans="1:12" x14ac:dyDescent="0.25">
      <c r="A36" s="157"/>
      <c r="B36" s="157"/>
      <c r="C36" s="157"/>
      <c r="D36" s="158"/>
      <c r="E36" s="187"/>
      <c r="F36" s="187"/>
      <c r="G36" s="187"/>
      <c r="H36" s="187"/>
      <c r="I36" s="186">
        <f>I34+I35</f>
        <v>18264</v>
      </c>
      <c r="J36" s="188">
        <f>J34</f>
        <v>18264</v>
      </c>
      <c r="K36" s="189">
        <f>K34</f>
        <v>50454</v>
      </c>
      <c r="L36" s="186">
        <f>L34+L35</f>
        <v>50454</v>
      </c>
    </row>
    <row r="37" spans="1:12" x14ac:dyDescent="0.25">
      <c r="A37" s="157"/>
      <c r="B37" s="157"/>
      <c r="C37" s="157"/>
      <c r="D37" s="157"/>
      <c r="E37" s="159"/>
      <c r="F37" s="159"/>
      <c r="G37" s="159"/>
      <c r="H37" s="159"/>
      <c r="I37" s="99"/>
      <c r="J37" s="99"/>
      <c r="K37" s="99"/>
      <c r="L37" s="99"/>
    </row>
  </sheetData>
  <mergeCells count="7">
    <mergeCell ref="K1:L1"/>
    <mergeCell ref="A1:A2"/>
    <mergeCell ref="B1:B2"/>
    <mergeCell ref="C1:D1"/>
    <mergeCell ref="E1:F1"/>
    <mergeCell ref="G1:H1"/>
    <mergeCell ref="I1:J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workbookViewId="0">
      <selection activeCell="F20" sqref="F20"/>
    </sheetView>
  </sheetViews>
  <sheetFormatPr defaultRowHeight="15" x14ac:dyDescent="0.25"/>
  <cols>
    <col min="1" max="1" width="4.7109375" customWidth="1"/>
    <col min="2" max="2" width="4.85546875" customWidth="1"/>
    <col min="3" max="3" width="28.140625" customWidth="1"/>
    <col min="4" max="4" width="13.85546875" customWidth="1"/>
    <col min="5" max="5" width="6.140625" customWidth="1"/>
    <col min="6" max="7" width="18.5703125" customWidth="1"/>
  </cols>
  <sheetData>
    <row r="1" spans="1:7" x14ac:dyDescent="0.25">
      <c r="A1" s="203" t="s">
        <v>77</v>
      </c>
      <c r="B1" s="203"/>
      <c r="C1" s="203"/>
      <c r="D1" s="203"/>
      <c r="E1" s="203"/>
      <c r="F1" s="203"/>
      <c r="G1" s="203"/>
    </row>
    <row r="2" spans="1:7" ht="15.75" thickBot="1" x14ac:dyDescent="0.3">
      <c r="A2" s="204" t="s">
        <v>0</v>
      </c>
      <c r="B2" s="204"/>
      <c r="C2" s="76" t="s">
        <v>1</v>
      </c>
      <c r="D2" s="34" t="s">
        <v>14</v>
      </c>
      <c r="E2" s="76" t="s">
        <v>2</v>
      </c>
      <c r="F2" s="6" t="s">
        <v>3</v>
      </c>
      <c r="G2" s="6" t="s">
        <v>4</v>
      </c>
    </row>
    <row r="3" spans="1:7" x14ac:dyDescent="0.25">
      <c r="A3" s="178">
        <v>1</v>
      </c>
      <c r="B3" s="111">
        <v>31</v>
      </c>
      <c r="C3" s="162" t="s">
        <v>68</v>
      </c>
      <c r="D3" s="163"/>
      <c r="E3" s="164"/>
      <c r="F3" s="165">
        <v>94000</v>
      </c>
      <c r="G3" s="166"/>
    </row>
    <row r="4" spans="1:7" x14ac:dyDescent="0.25">
      <c r="A4" s="179"/>
      <c r="B4" s="111"/>
      <c r="C4" s="167" t="s">
        <v>78</v>
      </c>
      <c r="D4" s="168"/>
      <c r="E4" s="169"/>
      <c r="F4" s="170"/>
      <c r="G4" s="171">
        <v>94000</v>
      </c>
    </row>
    <row r="5" spans="1:7" x14ac:dyDescent="0.25">
      <c r="A5" s="179"/>
      <c r="B5" s="111"/>
      <c r="C5" s="104"/>
      <c r="D5" s="112"/>
      <c r="E5" s="111"/>
      <c r="F5" s="106"/>
      <c r="G5" s="106"/>
    </row>
    <row r="6" spans="1:7" x14ac:dyDescent="0.25">
      <c r="A6" s="179">
        <v>2</v>
      </c>
      <c r="B6" s="111">
        <v>31</v>
      </c>
      <c r="C6" s="104" t="s">
        <v>80</v>
      </c>
      <c r="D6" s="112"/>
      <c r="E6" s="111"/>
      <c r="F6" s="106">
        <v>1050000</v>
      </c>
      <c r="G6" s="106"/>
    </row>
    <row r="7" spans="1:7" x14ac:dyDescent="0.25">
      <c r="A7" s="179"/>
      <c r="B7" s="111"/>
      <c r="C7" s="172" t="s">
        <v>81</v>
      </c>
      <c r="D7" s="173"/>
      <c r="E7" s="174"/>
      <c r="F7" s="175"/>
      <c r="G7" s="176">
        <v>1050000</v>
      </c>
    </row>
    <row r="8" spans="1:7" x14ac:dyDescent="0.25">
      <c r="A8" s="179"/>
      <c r="B8" s="111"/>
      <c r="C8" s="104"/>
      <c r="D8" s="105"/>
      <c r="E8" s="111"/>
      <c r="F8" s="106"/>
      <c r="G8" s="177"/>
    </row>
    <row r="9" spans="1:7" x14ac:dyDescent="0.25">
      <c r="A9" s="179">
        <v>3</v>
      </c>
      <c r="B9" s="111">
        <v>31</v>
      </c>
      <c r="C9" s="111" t="s">
        <v>112</v>
      </c>
      <c r="D9" s="112"/>
      <c r="E9" s="111"/>
      <c r="F9" s="106">
        <v>4624000</v>
      </c>
      <c r="G9" s="106"/>
    </row>
    <row r="10" spans="1:7" x14ac:dyDescent="0.25">
      <c r="A10" s="179"/>
      <c r="B10" s="111"/>
      <c r="C10" s="111" t="s">
        <v>113</v>
      </c>
      <c r="D10" s="112"/>
      <c r="E10" s="111"/>
      <c r="F10" s="106"/>
      <c r="G10" s="106">
        <f>F9</f>
        <v>4624000</v>
      </c>
    </row>
    <row r="11" spans="1:7" x14ac:dyDescent="0.25">
      <c r="A11" s="179"/>
      <c r="B11" s="111"/>
      <c r="C11" s="111"/>
      <c r="D11" s="112"/>
      <c r="E11" s="111"/>
      <c r="F11" s="106"/>
      <c r="G11" s="106"/>
    </row>
    <row r="12" spans="1:7" x14ac:dyDescent="0.25">
      <c r="A12" s="179">
        <v>4</v>
      </c>
      <c r="B12" s="111">
        <v>31</v>
      </c>
      <c r="C12" s="111" t="s">
        <v>114</v>
      </c>
      <c r="D12" s="112"/>
      <c r="E12" s="111"/>
      <c r="F12" s="106">
        <v>302500</v>
      </c>
      <c r="G12" s="106"/>
    </row>
    <row r="13" spans="1:7" x14ac:dyDescent="0.25">
      <c r="A13" s="179"/>
      <c r="B13" s="111"/>
      <c r="C13" s="111" t="s">
        <v>115</v>
      </c>
      <c r="D13" s="112"/>
      <c r="E13" s="111"/>
      <c r="F13" s="106"/>
      <c r="G13" s="106">
        <f>F12</f>
        <v>302500</v>
      </c>
    </row>
    <row r="14" spans="1:7" x14ac:dyDescent="0.25">
      <c r="A14" s="179"/>
      <c r="B14" s="111"/>
      <c r="C14" s="111"/>
      <c r="D14" s="112"/>
      <c r="E14" s="111"/>
      <c r="F14" s="106"/>
      <c r="G14" s="106"/>
    </row>
    <row r="15" spans="1:7" x14ac:dyDescent="0.25">
      <c r="A15" s="179">
        <v>7</v>
      </c>
      <c r="B15" s="111">
        <v>31</v>
      </c>
      <c r="C15" s="111" t="s">
        <v>116</v>
      </c>
      <c r="D15" s="112"/>
      <c r="E15" s="111"/>
      <c r="F15" s="106">
        <v>260000</v>
      </c>
      <c r="G15" s="106"/>
    </row>
    <row r="16" spans="1:7" x14ac:dyDescent="0.25">
      <c r="A16" s="179"/>
      <c r="B16" s="111"/>
      <c r="C16" s="111" t="s">
        <v>117</v>
      </c>
      <c r="D16" s="112"/>
      <c r="E16" s="111"/>
      <c r="F16" s="106"/>
      <c r="G16" s="106">
        <v>260000</v>
      </c>
    </row>
    <row r="17" spans="1:7" x14ac:dyDescent="0.25">
      <c r="A17" s="179"/>
      <c r="B17" s="111"/>
      <c r="C17" s="111"/>
      <c r="D17" s="112"/>
      <c r="E17" s="111"/>
      <c r="F17" s="106"/>
      <c r="G17" s="106"/>
    </row>
    <row r="18" spans="1:7" x14ac:dyDescent="0.25">
      <c r="A18" s="179">
        <v>8</v>
      </c>
      <c r="B18" s="111">
        <v>31</v>
      </c>
      <c r="C18" s="111" t="s">
        <v>118</v>
      </c>
      <c r="D18" s="112"/>
      <c r="E18" s="180"/>
      <c r="F18" s="106">
        <v>800000</v>
      </c>
      <c r="G18" s="106"/>
    </row>
    <row r="19" spans="1:7" x14ac:dyDescent="0.25">
      <c r="A19" s="111"/>
      <c r="B19" s="111"/>
      <c r="C19" s="111" t="s">
        <v>119</v>
      </c>
      <c r="D19" s="112"/>
      <c r="E19" s="111"/>
      <c r="F19" s="106"/>
      <c r="G19" s="106">
        <f>F18</f>
        <v>800000</v>
      </c>
    </row>
    <row r="20" spans="1:7" x14ac:dyDescent="0.25">
      <c r="A20" s="111"/>
      <c r="B20" s="111"/>
      <c r="C20" s="111"/>
      <c r="D20" s="112"/>
      <c r="E20" s="111"/>
      <c r="F20" s="186">
        <f>SUM(F3:F19)</f>
        <v>7130500</v>
      </c>
      <c r="G20" s="186">
        <f>SUM(G3:G19)</f>
        <v>7130500</v>
      </c>
    </row>
    <row r="21" spans="1:7" x14ac:dyDescent="0.25">
      <c r="A21" s="181"/>
      <c r="B21" s="181"/>
      <c r="C21" s="181"/>
      <c r="D21" s="182"/>
      <c r="E21" s="181"/>
      <c r="F21" s="183"/>
      <c r="G21" s="183"/>
    </row>
    <row r="22" spans="1:7" x14ac:dyDescent="0.25">
      <c r="A22" s="181"/>
      <c r="B22" s="181"/>
      <c r="C22" s="181"/>
      <c r="D22" s="182"/>
      <c r="E22" s="181"/>
      <c r="F22" s="183"/>
      <c r="G22" s="183"/>
    </row>
    <row r="23" spans="1:7" x14ac:dyDescent="0.25">
      <c r="A23" s="181"/>
      <c r="B23" s="181"/>
      <c r="C23" s="181"/>
      <c r="D23" s="182"/>
      <c r="E23" s="181"/>
      <c r="F23" s="183"/>
      <c r="G23" s="183"/>
    </row>
    <row r="24" spans="1:7" x14ac:dyDescent="0.25">
      <c r="A24" s="181"/>
      <c r="B24" s="181"/>
      <c r="C24" s="181"/>
      <c r="D24" s="182"/>
      <c r="E24" s="181"/>
      <c r="F24" s="183"/>
      <c r="G24" s="183"/>
    </row>
    <row r="25" spans="1:7" x14ac:dyDescent="0.25">
      <c r="A25" s="181"/>
      <c r="B25" s="181"/>
      <c r="C25" s="181"/>
      <c r="D25" s="182"/>
      <c r="E25" s="181"/>
      <c r="F25" s="183"/>
      <c r="G25" s="183"/>
    </row>
    <row r="26" spans="1:7" x14ac:dyDescent="0.25">
      <c r="A26" s="181"/>
      <c r="B26" s="181"/>
      <c r="C26" s="181"/>
      <c r="D26" s="182"/>
      <c r="E26" s="181"/>
      <c r="F26" s="183"/>
      <c r="G26" s="183"/>
    </row>
    <row r="27" spans="1:7" x14ac:dyDescent="0.25">
      <c r="A27" s="181"/>
      <c r="B27" s="181"/>
      <c r="C27" s="181"/>
      <c r="D27" s="182"/>
      <c r="E27" s="181"/>
      <c r="F27" s="183"/>
      <c r="G27" s="183"/>
    </row>
    <row r="28" spans="1:7" x14ac:dyDescent="0.25">
      <c r="A28" s="181"/>
      <c r="B28" s="181"/>
      <c r="C28" s="181"/>
      <c r="D28" s="182"/>
      <c r="E28" s="181"/>
      <c r="F28" s="183"/>
      <c r="G28" s="183"/>
    </row>
    <row r="29" spans="1:7" x14ac:dyDescent="0.25">
      <c r="A29" s="181"/>
      <c r="B29" s="181"/>
      <c r="C29" s="181"/>
      <c r="D29" s="182"/>
      <c r="E29" s="181"/>
      <c r="F29" s="183"/>
      <c r="G29" s="183"/>
    </row>
    <row r="30" spans="1:7" x14ac:dyDescent="0.25">
      <c r="A30" s="181"/>
      <c r="B30" s="181"/>
      <c r="C30" s="181"/>
      <c r="D30" s="182"/>
      <c r="E30" s="181"/>
      <c r="F30" s="183"/>
      <c r="G30" s="183"/>
    </row>
    <row r="31" spans="1:7" x14ac:dyDescent="0.25">
      <c r="A31" s="181"/>
      <c r="B31" s="181"/>
      <c r="C31" s="181"/>
      <c r="D31" s="182"/>
      <c r="E31" s="181"/>
      <c r="F31" s="183"/>
      <c r="G31" s="183"/>
    </row>
    <row r="32" spans="1:7" x14ac:dyDescent="0.25">
      <c r="A32" s="181"/>
      <c r="B32" s="181"/>
      <c r="C32" s="181"/>
      <c r="D32" s="182"/>
      <c r="E32" s="181"/>
      <c r="F32" s="183"/>
      <c r="G32" s="183"/>
    </row>
    <row r="33" spans="1:7" x14ac:dyDescent="0.25">
      <c r="A33" s="181"/>
      <c r="B33" s="181"/>
      <c r="C33" s="181"/>
      <c r="D33" s="182"/>
      <c r="E33" s="181"/>
      <c r="F33" s="183"/>
      <c r="G33" s="183"/>
    </row>
    <row r="34" spans="1:7" x14ac:dyDescent="0.25">
      <c r="A34" s="181"/>
      <c r="B34" s="181"/>
      <c r="C34" s="181"/>
      <c r="D34" s="182"/>
      <c r="E34" s="181"/>
      <c r="F34" s="183"/>
      <c r="G34" s="183"/>
    </row>
    <row r="35" spans="1:7" x14ac:dyDescent="0.25">
      <c r="A35" s="181"/>
      <c r="B35" s="181"/>
      <c r="C35" s="181"/>
      <c r="D35" s="182"/>
      <c r="E35" s="181"/>
      <c r="F35" s="183"/>
      <c r="G35" s="183"/>
    </row>
    <row r="36" spans="1:7" x14ac:dyDescent="0.25">
      <c r="A36" s="181"/>
      <c r="B36" s="181"/>
      <c r="C36" s="181"/>
      <c r="D36" s="182"/>
      <c r="E36" s="181"/>
      <c r="F36" s="183"/>
      <c r="G36" s="183"/>
    </row>
    <row r="37" spans="1:7" x14ac:dyDescent="0.25">
      <c r="A37" s="181"/>
      <c r="B37" s="181"/>
      <c r="C37" s="181"/>
      <c r="D37" s="182"/>
      <c r="E37" s="181"/>
      <c r="F37" s="183"/>
      <c r="G37" s="183"/>
    </row>
    <row r="38" spans="1:7" x14ac:dyDescent="0.25">
      <c r="A38" s="181"/>
      <c r="B38" s="181"/>
      <c r="C38" s="181"/>
      <c r="D38" s="182"/>
      <c r="E38" s="181"/>
      <c r="F38" s="183"/>
      <c r="G38" s="183"/>
    </row>
    <row r="39" spans="1:7" x14ac:dyDescent="0.25">
      <c r="A39" s="181"/>
      <c r="B39" s="181"/>
      <c r="C39" s="181"/>
      <c r="D39" s="182"/>
      <c r="E39" s="181"/>
      <c r="F39" s="183"/>
      <c r="G39" s="183"/>
    </row>
    <row r="40" spans="1:7" x14ac:dyDescent="0.25">
      <c r="A40" s="181"/>
      <c r="B40" s="181"/>
      <c r="C40" s="181"/>
      <c r="D40" s="182"/>
      <c r="E40" s="181"/>
      <c r="F40" s="183"/>
      <c r="G40" s="183"/>
    </row>
    <row r="41" spans="1:7" x14ac:dyDescent="0.25">
      <c r="A41" s="181"/>
      <c r="B41" s="181"/>
      <c r="C41" s="181"/>
      <c r="D41" s="182"/>
      <c r="E41" s="181"/>
      <c r="F41" s="183"/>
      <c r="G41" s="183"/>
    </row>
    <row r="42" spans="1:7" x14ac:dyDescent="0.25">
      <c r="A42" s="181"/>
      <c r="B42" s="181"/>
      <c r="C42" s="181"/>
      <c r="D42" s="182"/>
      <c r="E42" s="181"/>
      <c r="F42" s="183"/>
      <c r="G42" s="183"/>
    </row>
    <row r="43" spans="1:7" x14ac:dyDescent="0.25">
      <c r="A43" s="181"/>
      <c r="B43" s="181"/>
      <c r="C43" s="181"/>
      <c r="D43" s="182"/>
      <c r="E43" s="181"/>
      <c r="F43" s="183"/>
      <c r="G43" s="183"/>
    </row>
    <row r="44" spans="1:7" x14ac:dyDescent="0.25">
      <c r="A44" s="181"/>
      <c r="B44" s="181"/>
      <c r="C44" s="181"/>
      <c r="D44" s="182"/>
      <c r="E44" s="181"/>
      <c r="F44" s="183"/>
      <c r="G44" s="183"/>
    </row>
    <row r="45" spans="1:7" x14ac:dyDescent="0.25">
      <c r="A45" s="181"/>
      <c r="B45" s="181"/>
      <c r="C45" s="181"/>
      <c r="D45" s="182"/>
      <c r="E45" s="181"/>
      <c r="F45" s="183"/>
      <c r="G45" s="183"/>
    </row>
    <row r="46" spans="1:7" x14ac:dyDescent="0.25">
      <c r="A46" s="181"/>
      <c r="B46" s="181"/>
      <c r="C46" s="181"/>
      <c r="D46" s="182"/>
      <c r="E46" s="181"/>
      <c r="F46" s="183"/>
      <c r="G46" s="183"/>
    </row>
    <row r="47" spans="1:7" x14ac:dyDescent="0.25">
      <c r="A47" s="181"/>
      <c r="B47" s="181"/>
      <c r="C47" s="181"/>
      <c r="D47" s="182"/>
      <c r="E47" s="181"/>
      <c r="F47" s="183"/>
      <c r="G47" s="183"/>
    </row>
    <row r="48" spans="1:7" x14ac:dyDescent="0.25">
      <c r="A48" s="181"/>
      <c r="B48" s="181"/>
      <c r="C48" s="181"/>
      <c r="D48" s="182"/>
      <c r="E48" s="181"/>
      <c r="F48" s="183"/>
      <c r="G48" s="183"/>
    </row>
    <row r="49" spans="1:7" x14ac:dyDescent="0.25">
      <c r="A49" s="181"/>
      <c r="B49" s="181"/>
      <c r="C49" s="181"/>
      <c r="D49" s="182"/>
      <c r="E49" s="181"/>
      <c r="F49" s="183"/>
      <c r="G49" s="183"/>
    </row>
    <row r="50" spans="1:7" x14ac:dyDescent="0.25">
      <c r="A50" s="181"/>
      <c r="B50" s="181"/>
      <c r="C50" s="181"/>
      <c r="D50" s="182"/>
      <c r="E50" s="181"/>
      <c r="F50" s="183"/>
      <c r="G50" s="183"/>
    </row>
    <row r="51" spans="1:7" x14ac:dyDescent="0.25">
      <c r="A51" s="181"/>
      <c r="B51" s="181"/>
      <c r="C51" s="181"/>
      <c r="D51" s="182"/>
      <c r="E51" s="181"/>
      <c r="F51" s="183"/>
      <c r="G51" s="183"/>
    </row>
    <row r="52" spans="1:7" x14ac:dyDescent="0.25">
      <c r="A52" s="181"/>
      <c r="B52" s="181"/>
      <c r="C52" s="181"/>
      <c r="D52" s="182"/>
      <c r="E52" s="181"/>
      <c r="F52" s="183"/>
      <c r="G52" s="183"/>
    </row>
    <row r="53" spans="1:7" x14ac:dyDescent="0.25">
      <c r="A53" s="181"/>
      <c r="B53" s="181"/>
      <c r="C53" s="181"/>
      <c r="D53" s="182"/>
      <c r="E53" s="181"/>
      <c r="F53" s="183"/>
      <c r="G53" s="183"/>
    </row>
    <row r="54" spans="1:7" x14ac:dyDescent="0.25">
      <c r="A54" s="181"/>
      <c r="B54" s="181"/>
      <c r="C54" s="181"/>
      <c r="D54" s="182"/>
      <c r="E54" s="181"/>
      <c r="F54" s="183"/>
      <c r="G54" s="183"/>
    </row>
    <row r="55" spans="1:7" x14ac:dyDescent="0.25">
      <c r="A55" s="181"/>
      <c r="B55" s="181"/>
      <c r="C55" s="181"/>
      <c r="D55" s="182"/>
      <c r="E55" s="181"/>
      <c r="F55" s="183"/>
      <c r="G55" s="183"/>
    </row>
    <row r="56" spans="1:7" x14ac:dyDescent="0.25">
      <c r="F56" s="150"/>
      <c r="G56" s="150"/>
    </row>
  </sheetData>
  <mergeCells count="2">
    <mergeCell ref="A1:G1"/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34" workbookViewId="0">
      <selection activeCell="E52" sqref="E52"/>
    </sheetView>
  </sheetViews>
  <sheetFormatPr defaultRowHeight="15" x14ac:dyDescent="0.25"/>
  <cols>
    <col min="1" max="1" width="31" customWidth="1"/>
    <col min="2" max="4" width="16.5703125" customWidth="1"/>
  </cols>
  <sheetData>
    <row r="1" spans="1:4" x14ac:dyDescent="0.25">
      <c r="A1" s="223" t="s">
        <v>120</v>
      </c>
      <c r="B1" s="223"/>
      <c r="C1" s="223"/>
      <c r="D1" s="223"/>
    </row>
    <row r="2" spans="1:4" x14ac:dyDescent="0.25">
      <c r="A2" s="223" t="s">
        <v>121</v>
      </c>
      <c r="B2" s="223"/>
      <c r="C2" s="223"/>
      <c r="D2" s="223"/>
    </row>
    <row r="4" spans="1:4" x14ac:dyDescent="0.25">
      <c r="A4" s="190" t="s">
        <v>122</v>
      </c>
      <c r="B4" s="86"/>
      <c r="C4" s="86"/>
      <c r="D4" s="191">
        <f>KERTASJA!J20</f>
        <v>18264</v>
      </c>
    </row>
    <row r="5" spans="1:4" x14ac:dyDescent="0.25">
      <c r="A5" s="192"/>
      <c r="B5" s="197"/>
      <c r="C5" s="197"/>
      <c r="D5" s="193"/>
    </row>
    <row r="6" spans="1:4" x14ac:dyDescent="0.25">
      <c r="A6" s="192" t="str">
        <f>KERTASJA!B22</f>
        <v>Beban gaji dan upah</v>
      </c>
      <c r="B6" s="198">
        <f>KERTASJA!I22</f>
        <v>6200</v>
      </c>
      <c r="C6" s="197"/>
      <c r="D6" s="193"/>
    </row>
    <row r="7" spans="1:4" x14ac:dyDescent="0.25">
      <c r="A7" s="192" t="str">
        <f>KERTASJA!B23</f>
        <v>Beban upah lembur</v>
      </c>
      <c r="B7" s="198">
        <f>KERTASJA!I23</f>
        <v>1356</v>
      </c>
      <c r="C7" s="197"/>
      <c r="D7" s="193"/>
    </row>
    <row r="8" spans="1:4" x14ac:dyDescent="0.25">
      <c r="A8" s="192" t="str">
        <f>KERTASJA!B24</f>
        <v>Beban bunga</v>
      </c>
      <c r="B8" s="198">
        <f>KERTASJA!I24</f>
        <v>142</v>
      </c>
      <c r="C8" s="197"/>
      <c r="D8" s="193"/>
    </row>
    <row r="9" spans="1:4" x14ac:dyDescent="0.25">
      <c r="A9" s="192" t="str">
        <f>KERTASJA!B25</f>
        <v>Beban air dan listrik</v>
      </c>
      <c r="B9" s="198">
        <f>KERTASJA!I25</f>
        <v>260</v>
      </c>
      <c r="C9" s="197"/>
      <c r="D9" s="193"/>
    </row>
    <row r="10" spans="1:4" x14ac:dyDescent="0.25">
      <c r="A10" s="192" t="str">
        <f>KERTASJA!B26</f>
        <v>Beban sewa kios</v>
      </c>
      <c r="B10" s="198">
        <f>KERTASJA!I26</f>
        <v>1050</v>
      </c>
      <c r="C10" s="197"/>
      <c r="D10" s="193"/>
    </row>
    <row r="11" spans="1:4" x14ac:dyDescent="0.25">
      <c r="A11" s="192" t="str">
        <f>KERTASJA!B27</f>
        <v>Beban perlengkapan jahit</v>
      </c>
      <c r="B11" s="198">
        <f>KERTASJA!I27</f>
        <v>4624</v>
      </c>
      <c r="C11" s="197"/>
      <c r="D11" s="193"/>
    </row>
    <row r="12" spans="1:4" x14ac:dyDescent="0.25">
      <c r="A12" s="192" t="str">
        <f>KERTASJA!B28</f>
        <v>Beban pemeliharaan peralatan</v>
      </c>
      <c r="B12" s="198">
        <f>KERTASJA!I28</f>
        <v>260</v>
      </c>
      <c r="C12" s="197"/>
      <c r="D12" s="193"/>
    </row>
    <row r="13" spans="1:4" x14ac:dyDescent="0.25">
      <c r="A13" s="192" t="str">
        <f>KERTASJA!B29</f>
        <v>Beban rupa-rupa</v>
      </c>
      <c r="B13" s="198">
        <f>KERTASJA!I29</f>
        <v>566</v>
      </c>
      <c r="C13" s="197"/>
      <c r="D13" s="193"/>
    </row>
    <row r="14" spans="1:4" x14ac:dyDescent="0.25">
      <c r="A14" s="192" t="str">
        <f>KERTASJA!B30</f>
        <v>Beban keamanan dan kebersihan</v>
      </c>
      <c r="B14" s="198">
        <f>KERTASJA!I30</f>
        <v>172</v>
      </c>
      <c r="C14" s="197"/>
      <c r="D14" s="193"/>
    </row>
    <row r="15" spans="1:4" x14ac:dyDescent="0.25">
      <c r="A15" s="192" t="str">
        <f>KERTASJA!B31</f>
        <v>Beban Peny. Peralatan Jahit</v>
      </c>
      <c r="B15" s="198">
        <f>KERTASJA!I31</f>
        <v>302.5</v>
      </c>
      <c r="C15" s="197"/>
      <c r="D15" s="193"/>
    </row>
    <row r="16" spans="1:4" x14ac:dyDescent="0.25">
      <c r="A16" s="192" t="str">
        <f>KERTASJA!B32</f>
        <v>Beban Peny. Peralatan Obras</v>
      </c>
      <c r="B16" s="198">
        <f>KERTASJA!I32</f>
        <v>0</v>
      </c>
      <c r="C16" s="197"/>
      <c r="D16" s="193"/>
    </row>
    <row r="17" spans="1:4" x14ac:dyDescent="0.25">
      <c r="A17" s="192" t="str">
        <f>KERTASJA!B33</f>
        <v>Beban Peny. Peralatan Lain</v>
      </c>
      <c r="B17" s="198">
        <f>KERTASJA!I33</f>
        <v>0</v>
      </c>
      <c r="C17" s="197"/>
      <c r="D17" s="193"/>
    </row>
    <row r="18" spans="1:4" x14ac:dyDescent="0.25">
      <c r="A18" s="192" t="s">
        <v>123</v>
      </c>
      <c r="B18" s="197"/>
      <c r="C18" s="199">
        <f>SUM(B6:B17)</f>
        <v>14932.5</v>
      </c>
      <c r="D18" s="193"/>
    </row>
    <row r="19" spans="1:4" x14ac:dyDescent="0.25">
      <c r="A19" s="192"/>
      <c r="B19" s="197"/>
      <c r="C19" s="197"/>
      <c r="D19" s="194">
        <f>D4-C18</f>
        <v>3331.5</v>
      </c>
    </row>
    <row r="20" spans="1:4" x14ac:dyDescent="0.25">
      <c r="A20" s="192" t="s">
        <v>124</v>
      </c>
      <c r="B20" s="197"/>
      <c r="C20" s="197"/>
      <c r="D20" s="193"/>
    </row>
    <row r="21" spans="1:4" x14ac:dyDescent="0.25">
      <c r="A21" s="195"/>
      <c r="B21" s="31"/>
      <c r="C21" s="31"/>
      <c r="D21" s="30"/>
    </row>
    <row r="24" spans="1:4" x14ac:dyDescent="0.25">
      <c r="A24" s="223" t="s">
        <v>125</v>
      </c>
      <c r="B24" s="223"/>
      <c r="C24" s="223"/>
      <c r="D24" s="223"/>
    </row>
    <row r="25" spans="1:4" x14ac:dyDescent="0.25">
      <c r="B25" t="s">
        <v>126</v>
      </c>
    </row>
    <row r="26" spans="1:4" x14ac:dyDescent="0.25">
      <c r="A26" s="190"/>
      <c r="B26" s="86"/>
      <c r="C26" s="200"/>
    </row>
    <row r="27" spans="1:4" x14ac:dyDescent="0.25">
      <c r="A27" s="192" t="s">
        <v>127</v>
      </c>
      <c r="B27" s="197"/>
      <c r="C27" s="201">
        <f>KERTASJA!L18</f>
        <v>26000</v>
      </c>
    </row>
    <row r="28" spans="1:4" x14ac:dyDescent="0.25">
      <c r="A28" s="192" t="s">
        <v>128</v>
      </c>
      <c r="B28" s="198">
        <f>D19</f>
        <v>3331.5</v>
      </c>
      <c r="C28" s="193"/>
    </row>
    <row r="29" spans="1:4" x14ac:dyDescent="0.25">
      <c r="A29" s="192" t="str">
        <f>KERTASJA!B19</f>
        <v>Prive</v>
      </c>
      <c r="B29" s="198">
        <f>KERTASJA!K19</f>
        <v>1000</v>
      </c>
      <c r="C29" s="193"/>
    </row>
    <row r="30" spans="1:4" x14ac:dyDescent="0.25">
      <c r="A30" s="192"/>
      <c r="B30" s="197"/>
      <c r="C30" s="193"/>
    </row>
    <row r="31" spans="1:4" x14ac:dyDescent="0.25">
      <c r="A31" s="192" t="s">
        <v>129</v>
      </c>
      <c r="B31" s="197"/>
      <c r="C31" s="201">
        <f>B28-B29</f>
        <v>2331.5</v>
      </c>
    </row>
    <row r="32" spans="1:4" x14ac:dyDescent="0.25">
      <c r="A32" s="192" t="s">
        <v>130</v>
      </c>
      <c r="B32" s="197"/>
      <c r="C32" s="194">
        <f>C27+C31</f>
        <v>28331.5</v>
      </c>
    </row>
    <row r="33" spans="1:4" x14ac:dyDescent="0.25">
      <c r="A33" s="195"/>
      <c r="B33" s="31"/>
      <c r="C33" s="30"/>
    </row>
    <row r="37" spans="1:4" x14ac:dyDescent="0.25">
      <c r="A37" s="190" t="str">
        <f>KERTASJA!B3</f>
        <v>KAS</v>
      </c>
      <c r="B37" s="191">
        <f>KERTASJA!K3</f>
        <v>36174</v>
      </c>
      <c r="C37" s="89" t="str">
        <f>KERTASJA!B14</f>
        <v>Utang Gaji dan Upah</v>
      </c>
      <c r="D37" s="191">
        <f>KERTASJA!L14</f>
        <v>800</v>
      </c>
    </row>
    <row r="38" spans="1:4" x14ac:dyDescent="0.25">
      <c r="A38" s="192" t="str">
        <f>KERTASJA!B4</f>
        <v>Piutang Dagang</v>
      </c>
      <c r="B38" s="201">
        <f>KERTASJA!K4</f>
        <v>4574</v>
      </c>
      <c r="C38" s="150" t="str">
        <f>KERTASJA!B15</f>
        <v>Utang Air dan Listrik</v>
      </c>
      <c r="D38" s="201">
        <f>KERTASJA!L15</f>
        <v>260</v>
      </c>
    </row>
    <row r="39" spans="1:4" x14ac:dyDescent="0.25">
      <c r="A39" s="192" t="str">
        <f>KERTASJA!B5</f>
        <v>Sewa Dibayar Dimuka</v>
      </c>
      <c r="B39" s="201">
        <f>KERTASJA!K5</f>
        <v>750</v>
      </c>
      <c r="C39" s="150" t="str">
        <f>KERTASJA!B16</f>
        <v>Utang dagang</v>
      </c>
      <c r="D39" s="201">
        <f>KERTASJA!L16</f>
        <v>560</v>
      </c>
    </row>
    <row r="40" spans="1:4" x14ac:dyDescent="0.25">
      <c r="A40" s="192" t="str">
        <f>KERTASJA!B6</f>
        <v>Perlengkapan Jahit</v>
      </c>
      <c r="B40" s="201">
        <f>KERTASJA!K6</f>
        <v>256</v>
      </c>
      <c r="C40" s="150" t="str">
        <f>KERTASJA!B17</f>
        <v>Utang Bank</v>
      </c>
      <c r="D40" s="201">
        <f>KERTASJA!L17</f>
        <v>19200</v>
      </c>
    </row>
    <row r="41" spans="1:4" x14ac:dyDescent="0.25">
      <c r="A41" s="192" t="str">
        <f>KERTASJA!B7</f>
        <v>Perlengkapan Rupa-Rupa</v>
      </c>
      <c r="B41" s="201">
        <f>KERTASJA!K7</f>
        <v>0</v>
      </c>
      <c r="C41" s="150"/>
      <c r="D41" s="194">
        <f>SUM(D37:D40)</f>
        <v>20820</v>
      </c>
    </row>
    <row r="42" spans="1:4" x14ac:dyDescent="0.25">
      <c r="A42" s="192" t="s">
        <v>131</v>
      </c>
      <c r="B42" s="194">
        <f>SUM(B37:B41)</f>
        <v>41754</v>
      </c>
      <c r="C42" s="150"/>
      <c r="D42" s="193"/>
    </row>
    <row r="43" spans="1:4" x14ac:dyDescent="0.25">
      <c r="A43" s="192"/>
      <c r="B43" s="201"/>
      <c r="C43" s="150" t="s">
        <v>134</v>
      </c>
      <c r="D43" s="194">
        <f>C32</f>
        <v>28331.5</v>
      </c>
    </row>
    <row r="44" spans="1:4" x14ac:dyDescent="0.25">
      <c r="A44" s="192" t="str">
        <f>KERTASJA!B8</f>
        <v>Peralatan Jahit</v>
      </c>
      <c r="B44" s="201">
        <f>KERTASJA!K8</f>
        <v>6050</v>
      </c>
      <c r="C44" s="150"/>
      <c r="D44" s="193"/>
    </row>
    <row r="45" spans="1:4" x14ac:dyDescent="0.25">
      <c r="A45" s="192" t="str">
        <f>KERTASJA!B9</f>
        <v>Akum. Peny. Peralatan Jahit</v>
      </c>
      <c r="B45" s="201">
        <f>KERTASJA!L9</f>
        <v>302.5</v>
      </c>
      <c r="C45" s="150"/>
      <c r="D45" s="193"/>
    </row>
    <row r="46" spans="1:4" x14ac:dyDescent="0.25">
      <c r="A46" s="192"/>
      <c r="B46" s="201">
        <f>B44-B45</f>
        <v>5747.5</v>
      </c>
      <c r="C46" s="150"/>
      <c r="D46" s="193"/>
    </row>
    <row r="47" spans="1:4" x14ac:dyDescent="0.25">
      <c r="A47" s="192" t="str">
        <f>KERTASJA!B10</f>
        <v>Peralatan Obras</v>
      </c>
      <c r="B47" s="201">
        <f>KERTASJA!K10</f>
        <v>1650</v>
      </c>
      <c r="C47" s="150"/>
      <c r="D47" s="193"/>
    </row>
    <row r="48" spans="1:4" x14ac:dyDescent="0.25">
      <c r="A48" s="192" t="str">
        <f>KERTASJA!B11</f>
        <v>Akum. Peny. Peralatan Obras</v>
      </c>
      <c r="B48" s="201">
        <f>KERTASJA!K11</f>
        <v>0</v>
      </c>
      <c r="C48" s="150"/>
      <c r="D48" s="193"/>
    </row>
    <row r="49" spans="1:8" x14ac:dyDescent="0.25">
      <c r="A49" s="192" t="str">
        <f>KERTASJA!B12</f>
        <v>Peralatan lain</v>
      </c>
      <c r="B49" s="201">
        <f>KERTASJA!K12</f>
        <v>0</v>
      </c>
      <c r="C49" s="150"/>
      <c r="D49" s="193"/>
      <c r="H49" t="s">
        <v>136</v>
      </c>
    </row>
    <row r="50" spans="1:8" x14ac:dyDescent="0.25">
      <c r="A50" s="192" t="str">
        <f>KERTASJA!B13</f>
        <v>Akum. Peny. Peralatan Lain</v>
      </c>
      <c r="B50" s="201">
        <f>KERTASJA!K13</f>
        <v>0</v>
      </c>
      <c r="C50" s="150"/>
      <c r="D50" s="193"/>
    </row>
    <row r="51" spans="1:8" x14ac:dyDescent="0.25">
      <c r="A51" s="192" t="s">
        <v>132</v>
      </c>
      <c r="B51" s="194">
        <f>B46+B47</f>
        <v>7397.5</v>
      </c>
      <c r="C51" s="150"/>
      <c r="D51" s="193"/>
    </row>
    <row r="52" spans="1:8" x14ac:dyDescent="0.25">
      <c r="A52" s="192"/>
      <c r="B52" s="193"/>
      <c r="C52" s="150"/>
      <c r="D52" s="193"/>
    </row>
    <row r="53" spans="1:8" x14ac:dyDescent="0.25">
      <c r="A53" s="195" t="s">
        <v>133</v>
      </c>
      <c r="B53" s="202">
        <f>B42+B51</f>
        <v>49151.5</v>
      </c>
      <c r="C53" s="196" t="s">
        <v>135</v>
      </c>
      <c r="D53" s="202">
        <f>D41+D43</f>
        <v>49151.5</v>
      </c>
    </row>
  </sheetData>
  <mergeCells count="3">
    <mergeCell ref="A1:D1"/>
    <mergeCell ref="A2:D2"/>
    <mergeCell ref="A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JURNAL UMUM</vt:lpstr>
      <vt:lpstr>BB</vt:lpstr>
      <vt:lpstr>NERACA SALDO</vt:lpstr>
      <vt:lpstr>KERTASJA</vt:lpstr>
      <vt:lpstr>JPENYESUAAIAN</vt:lpstr>
      <vt:lpstr>Laporan Keuangan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2016-04-06T13:39:07Z</dcterms:created>
  <dcterms:modified xsi:type="dcterms:W3CDTF">2016-06-18T14:26:09Z</dcterms:modified>
</cp:coreProperties>
</file>