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. SAEMPROT-PENTING\Data Frador\XB baru\"/>
    </mc:Choice>
  </mc:AlternateContent>
  <bookViews>
    <workbookView xWindow="8955" yWindow="-135" windowWidth="11670" windowHeight="8220"/>
  </bookViews>
  <sheets>
    <sheet name="X B" sheetId="22" r:id="rId1"/>
    <sheet name="Sheet3" sheetId="3" r:id="rId2"/>
  </sheets>
  <definedNames>
    <definedName name="_xlnm.Print_Area" localSheetId="0">'X B'!$A$1:$GR$140</definedName>
    <definedName name="_xlnm.Print_Titles" localSheetId="0">'X B'!$4:$6</definedName>
  </definedNames>
  <calcPr calcId="152511"/>
</workbook>
</file>

<file path=xl/calcChain.xml><?xml version="1.0" encoding="utf-8"?>
<calcChain xmlns="http://schemas.openxmlformats.org/spreadsheetml/2006/main">
  <c r="G136" i="22" l="1"/>
  <c r="G121" i="22"/>
  <c r="H121" i="22" s="1"/>
  <c r="G124" i="22"/>
  <c r="H124" i="22" s="1"/>
  <c r="G127" i="22"/>
  <c r="G130" i="22"/>
  <c r="G112" i="22"/>
  <c r="G115" i="22"/>
  <c r="H115" i="22" s="1"/>
  <c r="G118" i="22"/>
  <c r="G100" i="22"/>
  <c r="G103" i="22"/>
  <c r="G106" i="22"/>
  <c r="G109" i="22"/>
  <c r="G88" i="22"/>
  <c r="G91" i="22"/>
  <c r="G94" i="22"/>
  <c r="G97" i="22"/>
  <c r="G76" i="22"/>
  <c r="G79" i="22"/>
  <c r="G82" i="22"/>
  <c r="G85" i="22"/>
  <c r="G64" i="22"/>
  <c r="G67" i="22"/>
  <c r="G70" i="22"/>
  <c r="G73" i="22"/>
  <c r="G49" i="22"/>
  <c r="G52" i="22"/>
  <c r="G55" i="22"/>
  <c r="G58" i="22"/>
  <c r="G61" i="22"/>
  <c r="G37" i="22"/>
  <c r="G40" i="22"/>
  <c r="G43" i="22"/>
  <c r="G46" i="22"/>
  <c r="G25" i="22"/>
  <c r="G28" i="22"/>
  <c r="G31" i="22"/>
  <c r="G34" i="22"/>
  <c r="G10" i="22"/>
  <c r="G13" i="22"/>
  <c r="G16" i="22"/>
  <c r="G19" i="22"/>
  <c r="G22" i="22"/>
  <c r="G7" i="22"/>
  <c r="R115" i="22"/>
  <c r="S115" i="22" s="1"/>
  <c r="AC115" i="22"/>
  <c r="AD115" i="22" s="1"/>
  <c r="AN115" i="22"/>
  <c r="AO115" i="22" s="1"/>
  <c r="AY115" i="22"/>
  <c r="AZ115" i="22" s="1"/>
  <c r="BJ115" i="22"/>
  <c r="BK115" i="22" s="1"/>
  <c r="BV115" i="22"/>
  <c r="CF115" i="22"/>
  <c r="CG115" i="22" s="1"/>
  <c r="CQ115" i="22"/>
  <c r="CR115" i="22" s="1"/>
  <c r="DB115" i="22"/>
  <c r="DC115" i="22" s="1"/>
  <c r="DM115" i="22"/>
  <c r="DN115" i="22" s="1"/>
  <c r="DX115" i="22"/>
  <c r="DY115" i="22" s="1"/>
  <c r="EI115" i="22"/>
  <c r="EJ115" i="22" s="1"/>
  <c r="ET115" i="22"/>
  <c r="EU115" i="22" s="1"/>
  <c r="FE115" i="22"/>
  <c r="FF115" i="22" s="1"/>
  <c r="FP115" i="22"/>
  <c r="FQ115" i="22" s="1"/>
  <c r="GA115" i="22"/>
  <c r="GB115" i="22" s="1"/>
  <c r="I116" i="22"/>
  <c r="J116" i="22" s="1"/>
  <c r="T116" i="22"/>
  <c r="U116" i="22" s="1"/>
  <c r="AE116" i="22"/>
  <c r="AF116" i="22" s="1"/>
  <c r="AP116" i="22"/>
  <c r="AQ116" i="22" s="1"/>
  <c r="BA116" i="22"/>
  <c r="BB116" i="22" s="1"/>
  <c r="BL116" i="22"/>
  <c r="BM116" i="22" s="1"/>
  <c r="BX116" i="22"/>
  <c r="CH116" i="22"/>
  <c r="CI116" i="22" s="1"/>
  <c r="CS116" i="22"/>
  <c r="CT116" i="22" s="1"/>
  <c r="DD116" i="22"/>
  <c r="DE116" i="22" s="1"/>
  <c r="DO116" i="22"/>
  <c r="DP116" i="22" s="1"/>
  <c r="DZ116" i="22"/>
  <c r="EA116" i="22" s="1"/>
  <c r="EK116" i="22"/>
  <c r="EL116" i="22" s="1"/>
  <c r="EV116" i="22"/>
  <c r="EW116" i="22" s="1"/>
  <c r="FG116" i="22"/>
  <c r="FH116" i="22" s="1"/>
  <c r="FR116" i="22"/>
  <c r="FS116" i="22" s="1"/>
  <c r="GC116" i="22"/>
  <c r="GD116" i="22" s="1"/>
  <c r="K117" i="22"/>
  <c r="L117" i="22" s="1"/>
  <c r="V117" i="22"/>
  <c r="W117" i="22" s="1"/>
  <c r="AG117" i="22"/>
  <c r="AH117" i="22" s="1"/>
  <c r="AR117" i="22"/>
  <c r="AS117" i="22" s="1"/>
  <c r="BC117" i="22"/>
  <c r="BD117" i="22" s="1"/>
  <c r="BN117" i="22"/>
  <c r="BO117" i="22" s="1"/>
  <c r="BZ117" i="22"/>
  <c r="CJ117" i="22"/>
  <c r="CK117" i="22" s="1"/>
  <c r="CU117" i="22"/>
  <c r="CV117" i="22" s="1"/>
  <c r="DF117" i="22"/>
  <c r="DG117" i="22" s="1"/>
  <c r="DQ117" i="22"/>
  <c r="DR117" i="22" s="1"/>
  <c r="EB117" i="22"/>
  <c r="EC117" i="22" s="1"/>
  <c r="EM117" i="22"/>
  <c r="EN117" i="22" s="1"/>
  <c r="EX117" i="22"/>
  <c r="EY117" i="22" s="1"/>
  <c r="FI117" i="22"/>
  <c r="FJ117" i="22" s="1"/>
  <c r="FT117" i="22"/>
  <c r="FU117" i="22" s="1"/>
  <c r="GE117" i="22"/>
  <c r="GF117" i="22" s="1"/>
  <c r="H118" i="22"/>
  <c r="R118" i="22"/>
  <c r="S118" i="22" s="1"/>
  <c r="AC118" i="22"/>
  <c r="AD118" i="22" s="1"/>
  <c r="AN118" i="22"/>
  <c r="AO118" i="22" s="1"/>
  <c r="AY118" i="22"/>
  <c r="AZ118" i="22" s="1"/>
  <c r="BJ118" i="22"/>
  <c r="BK118" i="22" s="1"/>
  <c r="BV118" i="22"/>
  <c r="CF118" i="22"/>
  <c r="CG118" i="22" s="1"/>
  <c r="CQ118" i="22"/>
  <c r="CR118" i="22" s="1"/>
  <c r="DB118" i="22"/>
  <c r="DC118" i="22" s="1"/>
  <c r="DM118" i="22"/>
  <c r="DN118" i="22" s="1"/>
  <c r="DX118" i="22"/>
  <c r="DY118" i="22" s="1"/>
  <c r="EI118" i="22"/>
  <c r="EJ118" i="22" s="1"/>
  <c r="ET118" i="22"/>
  <c r="EU118" i="22" s="1"/>
  <c r="FE118" i="22"/>
  <c r="FF118" i="22" s="1"/>
  <c r="FP118" i="22"/>
  <c r="FQ118" i="22" s="1"/>
  <c r="GA118" i="22"/>
  <c r="GB118" i="22" s="1"/>
  <c r="I119" i="22"/>
  <c r="J119" i="22" s="1"/>
  <c r="T119" i="22"/>
  <c r="U119" i="22" s="1"/>
  <c r="AE119" i="22"/>
  <c r="AF119" i="22" s="1"/>
  <c r="AP119" i="22"/>
  <c r="AQ119" i="22" s="1"/>
  <c r="BA119" i="22"/>
  <c r="BB119" i="22" s="1"/>
  <c r="BL119" i="22"/>
  <c r="BM119" i="22" s="1"/>
  <c r="BX119" i="22"/>
  <c r="CH119" i="22"/>
  <c r="CI119" i="22" s="1"/>
  <c r="CS119" i="22"/>
  <c r="CT119" i="22" s="1"/>
  <c r="DD119" i="22"/>
  <c r="DE119" i="22" s="1"/>
  <c r="DO119" i="22"/>
  <c r="DP119" i="22" s="1"/>
  <c r="DZ119" i="22"/>
  <c r="EA119" i="22" s="1"/>
  <c r="EK119" i="22"/>
  <c r="EL119" i="22" s="1"/>
  <c r="EV119" i="22"/>
  <c r="EW119" i="22" s="1"/>
  <c r="FG119" i="22"/>
  <c r="FH119" i="22" s="1"/>
  <c r="FR119" i="22"/>
  <c r="FS119" i="22" s="1"/>
  <c r="GC119" i="22"/>
  <c r="GD119" i="22" s="1"/>
  <c r="K120" i="22"/>
  <c r="L120" i="22" s="1"/>
  <c r="V120" i="22"/>
  <c r="W120" i="22" s="1"/>
  <c r="AG120" i="22"/>
  <c r="AH120" i="22" s="1"/>
  <c r="AR120" i="22"/>
  <c r="AS120" i="22" s="1"/>
  <c r="BC120" i="22"/>
  <c r="BD120" i="22" s="1"/>
  <c r="BN120" i="22"/>
  <c r="BO120" i="22" s="1"/>
  <c r="BZ120" i="22"/>
  <c r="CJ120" i="22"/>
  <c r="CK120" i="22" s="1"/>
  <c r="CU120" i="22"/>
  <c r="CV120" i="22" s="1"/>
  <c r="DF120" i="22"/>
  <c r="DG120" i="22" s="1"/>
  <c r="DQ120" i="22"/>
  <c r="DR120" i="22" s="1"/>
  <c r="EB120" i="22"/>
  <c r="EC120" i="22" s="1"/>
  <c r="EM120" i="22"/>
  <c r="EN120" i="22" s="1"/>
  <c r="EX120" i="22"/>
  <c r="EY120" i="22" s="1"/>
  <c r="FI120" i="22"/>
  <c r="FJ120" i="22" s="1"/>
  <c r="FT120" i="22"/>
  <c r="FU120" i="22" s="1"/>
  <c r="GE120" i="22"/>
  <c r="GF120" i="22" s="1"/>
  <c r="R121" i="22"/>
  <c r="S121" i="22" s="1"/>
  <c r="AC121" i="22"/>
  <c r="AD121" i="22" s="1"/>
  <c r="AN121" i="22"/>
  <c r="AO121" i="22" s="1"/>
  <c r="AY121" i="22"/>
  <c r="AZ121" i="22" s="1"/>
  <c r="BJ121" i="22"/>
  <c r="BK121" i="22" s="1"/>
  <c r="BV121" i="22"/>
  <c r="CF121" i="22"/>
  <c r="CG121" i="22" s="1"/>
  <c r="CQ121" i="22"/>
  <c r="CR121" i="22" s="1"/>
  <c r="DB121" i="22"/>
  <c r="DC121" i="22" s="1"/>
  <c r="DM121" i="22"/>
  <c r="DN121" i="22" s="1"/>
  <c r="DX121" i="22"/>
  <c r="DY121" i="22" s="1"/>
  <c r="EI121" i="22"/>
  <c r="EJ121" i="22" s="1"/>
  <c r="ET121" i="22"/>
  <c r="EU121" i="22" s="1"/>
  <c r="FE121" i="22"/>
  <c r="FF121" i="22" s="1"/>
  <c r="FP121" i="22"/>
  <c r="FQ121" i="22" s="1"/>
  <c r="GA121" i="22"/>
  <c r="GB121" i="22" s="1"/>
  <c r="I122" i="22"/>
  <c r="J122" i="22" s="1"/>
  <c r="T122" i="22"/>
  <c r="U122" i="22" s="1"/>
  <c r="AE122" i="22"/>
  <c r="AF122" i="22" s="1"/>
  <c r="AP122" i="22"/>
  <c r="AQ122" i="22" s="1"/>
  <c r="BA122" i="22"/>
  <c r="BB122" i="22" s="1"/>
  <c r="BL122" i="22"/>
  <c r="BM122" i="22" s="1"/>
  <c r="BX122" i="22"/>
  <c r="CH122" i="22"/>
  <c r="CI122" i="22" s="1"/>
  <c r="CS122" i="22"/>
  <c r="CT122" i="22" s="1"/>
  <c r="DD122" i="22"/>
  <c r="DE122" i="22" s="1"/>
  <c r="DO122" i="22"/>
  <c r="DP122" i="22" s="1"/>
  <c r="DZ122" i="22"/>
  <c r="EA122" i="22" s="1"/>
  <c r="EK122" i="22"/>
  <c r="EL122" i="22" s="1"/>
  <c r="EV122" i="22"/>
  <c r="EW122" i="22" s="1"/>
  <c r="FG122" i="22"/>
  <c r="FH122" i="22" s="1"/>
  <c r="FR122" i="22"/>
  <c r="FS122" i="22" s="1"/>
  <c r="GC122" i="22"/>
  <c r="GD122" i="22" s="1"/>
  <c r="K123" i="22"/>
  <c r="L123" i="22" s="1"/>
  <c r="V123" i="22"/>
  <c r="W123" i="22" s="1"/>
  <c r="AG123" i="22"/>
  <c r="AH123" i="22" s="1"/>
  <c r="AR123" i="22"/>
  <c r="AS123" i="22" s="1"/>
  <c r="BC123" i="22"/>
  <c r="BD123" i="22" s="1"/>
  <c r="BN123" i="22"/>
  <c r="BO123" i="22" s="1"/>
  <c r="BZ123" i="22"/>
  <c r="CJ123" i="22"/>
  <c r="CK123" i="22" s="1"/>
  <c r="CU123" i="22"/>
  <c r="CV123" i="22" s="1"/>
  <c r="DF123" i="22"/>
  <c r="DG123" i="22" s="1"/>
  <c r="DQ123" i="22"/>
  <c r="DR123" i="22" s="1"/>
  <c r="EB123" i="22"/>
  <c r="EC123" i="22" s="1"/>
  <c r="EM123" i="22"/>
  <c r="EN123" i="22" s="1"/>
  <c r="EX123" i="22"/>
  <c r="EY123" i="22" s="1"/>
  <c r="FI123" i="22"/>
  <c r="FJ123" i="22" s="1"/>
  <c r="FT123" i="22"/>
  <c r="FU123" i="22" s="1"/>
  <c r="GE123" i="22"/>
  <c r="GF123" i="22" s="1"/>
  <c r="R124" i="22"/>
  <c r="S124" i="22" s="1"/>
  <c r="AC124" i="22"/>
  <c r="AD124" i="22" s="1"/>
  <c r="AN124" i="22"/>
  <c r="AO124" i="22" s="1"/>
  <c r="AY124" i="22"/>
  <c r="AZ124" i="22" s="1"/>
  <c r="BJ124" i="22"/>
  <c r="BK124" i="22" s="1"/>
  <c r="BV124" i="22"/>
  <c r="CF124" i="22"/>
  <c r="CG124" i="22" s="1"/>
  <c r="CQ124" i="22"/>
  <c r="CR124" i="22" s="1"/>
  <c r="DB124" i="22"/>
  <c r="DC124" i="22" s="1"/>
  <c r="DM124" i="22"/>
  <c r="DN124" i="22" s="1"/>
  <c r="DX124" i="22"/>
  <c r="DY124" i="22" s="1"/>
  <c r="EI124" i="22"/>
  <c r="EJ124" i="22" s="1"/>
  <c r="ET124" i="22"/>
  <c r="EU124" i="22" s="1"/>
  <c r="FE124" i="22"/>
  <c r="FF124" i="22" s="1"/>
  <c r="FP124" i="22"/>
  <c r="FQ124" i="22" s="1"/>
  <c r="GA124" i="22"/>
  <c r="GB124" i="22" s="1"/>
  <c r="I125" i="22"/>
  <c r="J125" i="22" s="1"/>
  <c r="T125" i="22"/>
  <c r="U125" i="22" s="1"/>
  <c r="AE125" i="22"/>
  <c r="AF125" i="22" s="1"/>
  <c r="AP125" i="22"/>
  <c r="AQ125" i="22" s="1"/>
  <c r="BA125" i="22"/>
  <c r="BB125" i="22" s="1"/>
  <c r="BL125" i="22"/>
  <c r="BM125" i="22" s="1"/>
  <c r="BX125" i="22"/>
  <c r="CH125" i="22"/>
  <c r="CI125" i="22" s="1"/>
  <c r="CS125" i="22"/>
  <c r="CT125" i="22" s="1"/>
  <c r="DD125" i="22"/>
  <c r="DE125" i="22" s="1"/>
  <c r="DO125" i="22"/>
  <c r="DP125" i="22" s="1"/>
  <c r="DZ125" i="22"/>
  <c r="EA125" i="22" s="1"/>
  <c r="EK125" i="22"/>
  <c r="EL125" i="22" s="1"/>
  <c r="EV125" i="22"/>
  <c r="EW125" i="22" s="1"/>
  <c r="FG125" i="22"/>
  <c r="FH125" i="22" s="1"/>
  <c r="FR125" i="22"/>
  <c r="FS125" i="22" s="1"/>
  <c r="GC125" i="22"/>
  <c r="GD125" i="22" s="1"/>
  <c r="K126" i="22"/>
  <c r="L126" i="22" s="1"/>
  <c r="V126" i="22"/>
  <c r="W126" i="22" s="1"/>
  <c r="AG126" i="22"/>
  <c r="AH126" i="22" s="1"/>
  <c r="AR126" i="22"/>
  <c r="AS126" i="22" s="1"/>
  <c r="BC126" i="22"/>
  <c r="BD126" i="22" s="1"/>
  <c r="BN126" i="22"/>
  <c r="BO126" i="22" s="1"/>
  <c r="BZ126" i="22"/>
  <c r="CJ126" i="22"/>
  <c r="CK126" i="22" s="1"/>
  <c r="CU126" i="22"/>
  <c r="CV126" i="22" s="1"/>
  <c r="DF126" i="22"/>
  <c r="DG126" i="22" s="1"/>
  <c r="DQ126" i="22"/>
  <c r="DR126" i="22" s="1"/>
  <c r="EB126" i="22"/>
  <c r="EC126" i="22" s="1"/>
  <c r="EM126" i="22"/>
  <c r="EN126" i="22" s="1"/>
  <c r="EX126" i="22"/>
  <c r="EY126" i="22" s="1"/>
  <c r="FI126" i="22"/>
  <c r="FJ126" i="22" s="1"/>
  <c r="FT126" i="22"/>
  <c r="FU126" i="22" s="1"/>
  <c r="GE126" i="22"/>
  <c r="GF126" i="22" s="1"/>
  <c r="FV124" i="22" l="1"/>
  <c r="FW124" i="22" s="1"/>
  <c r="M121" i="22"/>
  <c r="N121" i="22" s="1"/>
  <c r="CA124" i="22"/>
  <c r="CB124" i="22" s="1"/>
  <c r="CA121" i="22"/>
  <c r="CB121" i="22" s="1"/>
  <c r="CA118" i="22"/>
  <c r="CB118" i="22" s="1"/>
  <c r="GG124" i="22"/>
  <c r="GH124" i="22" s="1"/>
  <c r="FK124" i="22"/>
  <c r="FL124" i="22" s="1"/>
  <c r="EO124" i="22"/>
  <c r="EP124" i="22" s="1"/>
  <c r="DS124" i="22"/>
  <c r="DT124" i="22" s="1"/>
  <c r="CW124" i="22"/>
  <c r="CX124" i="22" s="1"/>
  <c r="GG121" i="22"/>
  <c r="GH121" i="22" s="1"/>
  <c r="FV121" i="22"/>
  <c r="FW121" i="22" s="1"/>
  <c r="FK121" i="22"/>
  <c r="FL121" i="22" s="1"/>
  <c r="EZ121" i="22"/>
  <c r="FA121" i="22" s="1"/>
  <c r="EO121" i="22"/>
  <c r="EP121" i="22" s="1"/>
  <c r="ED121" i="22"/>
  <c r="EE121" i="22" s="1"/>
  <c r="DS121" i="22"/>
  <c r="DT121" i="22" s="1"/>
  <c r="DH121" i="22"/>
  <c r="DI121" i="22" s="1"/>
  <c r="CW121" i="22"/>
  <c r="CX121" i="22" s="1"/>
  <c r="CL121" i="22"/>
  <c r="BE121" i="22"/>
  <c r="AI121" i="22"/>
  <c r="FV118" i="22"/>
  <c r="FW118" i="22" s="1"/>
  <c r="EZ118" i="22"/>
  <c r="FA118" i="22" s="1"/>
  <c r="ED118" i="22"/>
  <c r="EE118" i="22" s="1"/>
  <c r="DH118" i="22"/>
  <c r="DI118" i="22" s="1"/>
  <c r="CL118" i="22"/>
  <c r="BP118" i="22"/>
  <c r="BQ118" i="22" s="1"/>
  <c r="BE118" i="22"/>
  <c r="AT118" i="22"/>
  <c r="AU118" i="22" s="1"/>
  <c r="AI118" i="22"/>
  <c r="X118" i="22"/>
  <c r="Y118" i="22" s="1"/>
  <c r="M118" i="22"/>
  <c r="FV115" i="22"/>
  <c r="FW115" i="22" s="1"/>
  <c r="EZ115" i="22"/>
  <c r="FA115" i="22" s="1"/>
  <c r="ED115" i="22"/>
  <c r="EE115" i="22" s="1"/>
  <c r="DH115" i="22"/>
  <c r="DI115" i="22" s="1"/>
  <c r="CL115" i="22"/>
  <c r="BP115" i="22"/>
  <c r="BQ115" i="22" s="1"/>
  <c r="AT115" i="22"/>
  <c r="AU115" i="22" s="1"/>
  <c r="AI115" i="22"/>
  <c r="X115" i="22"/>
  <c r="Y115" i="22" s="1"/>
  <c r="M115" i="22"/>
  <c r="EZ124" i="22"/>
  <c r="FA124" i="22" s="1"/>
  <c r="ED124" i="22"/>
  <c r="EE124" i="22" s="1"/>
  <c r="DH124" i="22"/>
  <c r="DI124" i="22" s="1"/>
  <c r="CL124" i="22"/>
  <c r="BP124" i="22"/>
  <c r="BQ124" i="22" s="1"/>
  <c r="BE124" i="22"/>
  <c r="AT124" i="22"/>
  <c r="AU124" i="22" s="1"/>
  <c r="AI124" i="22"/>
  <c r="X124" i="22"/>
  <c r="Y124" i="22" s="1"/>
  <c r="M124" i="22"/>
  <c r="BP121" i="22"/>
  <c r="BQ121" i="22" s="1"/>
  <c r="AT121" i="22"/>
  <c r="AU121" i="22" s="1"/>
  <c r="X121" i="22"/>
  <c r="Y121" i="22" s="1"/>
  <c r="GG118" i="22"/>
  <c r="GH118" i="22" s="1"/>
  <c r="FK118" i="22"/>
  <c r="FL118" i="22" s="1"/>
  <c r="EO118" i="22"/>
  <c r="EP118" i="22" s="1"/>
  <c r="DS118" i="22"/>
  <c r="DT118" i="22" s="1"/>
  <c r="CW118" i="22"/>
  <c r="CX118" i="22" s="1"/>
  <c r="GG115" i="22"/>
  <c r="GH115" i="22" s="1"/>
  <c r="FK115" i="22"/>
  <c r="FL115" i="22" s="1"/>
  <c r="EO115" i="22"/>
  <c r="EP115" i="22" s="1"/>
  <c r="DS115" i="22"/>
  <c r="DT115" i="22" s="1"/>
  <c r="CW115" i="22"/>
  <c r="CX115" i="22" s="1"/>
  <c r="CA115" i="22"/>
  <c r="CB115" i="22" s="1"/>
  <c r="BE115" i="22"/>
  <c r="N124" i="22" l="1"/>
  <c r="GI124" i="22"/>
  <c r="AJ124" i="22"/>
  <c r="GO124" i="22"/>
  <c r="GP124" i="22"/>
  <c r="BF124" i="22"/>
  <c r="CM124" i="22"/>
  <c r="GQ124" i="22"/>
  <c r="GQ115" i="22"/>
  <c r="CM115" i="22"/>
  <c r="AJ121" i="22"/>
  <c r="GO121" i="22"/>
  <c r="GQ121" i="22"/>
  <c r="CM121" i="22"/>
  <c r="BF115" i="22"/>
  <c r="GP115" i="22"/>
  <c r="GI115" i="22"/>
  <c r="N115" i="22"/>
  <c r="GO115" i="22"/>
  <c r="AJ115" i="22"/>
  <c r="N118" i="22"/>
  <c r="GI118" i="22"/>
  <c r="AJ118" i="22"/>
  <c r="GO118" i="22"/>
  <c r="GP118" i="22"/>
  <c r="BF118" i="22"/>
  <c r="CM118" i="22"/>
  <c r="GQ118" i="22"/>
  <c r="BF121" i="22"/>
  <c r="GP121" i="22"/>
  <c r="GI121" i="22"/>
  <c r="GL115" i="22" l="1"/>
  <c r="GL124" i="22"/>
  <c r="GJ121" i="22"/>
  <c r="GJ124" i="22"/>
  <c r="GL118" i="22"/>
  <c r="GJ118" i="22"/>
  <c r="GJ115" i="22"/>
  <c r="GL121" i="22"/>
  <c r="GK118" i="22" l="1"/>
  <c r="GM118" i="22"/>
  <c r="GK121" i="22"/>
  <c r="GM121" i="22"/>
  <c r="GK124" i="22"/>
  <c r="GM124" i="22"/>
  <c r="GK115" i="22"/>
  <c r="GM115" i="22"/>
  <c r="GE138" i="22"/>
  <c r="GF138" i="22" s="1"/>
  <c r="FT138" i="22"/>
  <c r="FU138" i="22" s="1"/>
  <c r="FI138" i="22"/>
  <c r="FJ138" i="22" s="1"/>
  <c r="EX138" i="22"/>
  <c r="EY138" i="22" s="1"/>
  <c r="EM138" i="22"/>
  <c r="EN138" i="22" s="1"/>
  <c r="EB138" i="22"/>
  <c r="EC138" i="22" s="1"/>
  <c r="DQ138" i="22"/>
  <c r="DR138" i="22" s="1"/>
  <c r="DF138" i="22"/>
  <c r="DG138" i="22" s="1"/>
  <c r="CU138" i="22"/>
  <c r="CV138" i="22" s="1"/>
  <c r="CJ138" i="22"/>
  <c r="CK138" i="22" s="1"/>
  <c r="BZ138" i="22"/>
  <c r="BN138" i="22"/>
  <c r="BO138" i="22" s="1"/>
  <c r="BC138" i="22"/>
  <c r="BD138" i="22" s="1"/>
  <c r="AR138" i="22"/>
  <c r="AS138" i="22" s="1"/>
  <c r="AG138" i="22"/>
  <c r="AH138" i="22" s="1"/>
  <c r="V138" i="22"/>
  <c r="W138" i="22" s="1"/>
  <c r="K138" i="22"/>
  <c r="L138" i="22" s="1"/>
  <c r="GC137" i="22"/>
  <c r="GD137" i="22" s="1"/>
  <c r="FR137" i="22"/>
  <c r="FS137" i="22" s="1"/>
  <c r="FG137" i="22"/>
  <c r="FH137" i="22" s="1"/>
  <c r="EV137" i="22"/>
  <c r="EW137" i="22" s="1"/>
  <c r="EK137" i="22"/>
  <c r="EL137" i="22" s="1"/>
  <c r="DZ137" i="22"/>
  <c r="EA137" i="22" s="1"/>
  <c r="DO137" i="22"/>
  <c r="DP137" i="22" s="1"/>
  <c r="DD137" i="22"/>
  <c r="DE137" i="22" s="1"/>
  <c r="CS137" i="22"/>
  <c r="CT137" i="22" s="1"/>
  <c r="CH137" i="22"/>
  <c r="CI137" i="22" s="1"/>
  <c r="BX137" i="22"/>
  <c r="BL137" i="22"/>
  <c r="BM137" i="22" s="1"/>
  <c r="BA137" i="22"/>
  <c r="BB137" i="22" s="1"/>
  <c r="AP137" i="22"/>
  <c r="AQ137" i="22" s="1"/>
  <c r="AE137" i="22"/>
  <c r="AF137" i="22" s="1"/>
  <c r="T137" i="22"/>
  <c r="U137" i="22" s="1"/>
  <c r="I137" i="22"/>
  <c r="J137" i="22" s="1"/>
  <c r="GA136" i="22"/>
  <c r="GB136" i="22" s="1"/>
  <c r="FP136" i="22"/>
  <c r="FQ136" i="22" s="1"/>
  <c r="FE136" i="22"/>
  <c r="FF136" i="22" s="1"/>
  <c r="ET136" i="22"/>
  <c r="EU136" i="22" s="1"/>
  <c r="EI136" i="22"/>
  <c r="EJ136" i="22" s="1"/>
  <c r="DX136" i="22"/>
  <c r="DY136" i="22" s="1"/>
  <c r="DM136" i="22"/>
  <c r="DN136" i="22" s="1"/>
  <c r="DB136" i="22"/>
  <c r="DC136" i="22" s="1"/>
  <c r="CQ136" i="22"/>
  <c r="CR136" i="22" s="1"/>
  <c r="CF136" i="22"/>
  <c r="CG136" i="22" s="1"/>
  <c r="BV136" i="22"/>
  <c r="BJ136" i="22"/>
  <c r="BK136" i="22" s="1"/>
  <c r="AY136" i="22"/>
  <c r="AZ136" i="22" s="1"/>
  <c r="AN136" i="22"/>
  <c r="AO136" i="22" s="1"/>
  <c r="AC136" i="22"/>
  <c r="AD136" i="22" s="1"/>
  <c r="R136" i="22"/>
  <c r="S136" i="22" s="1"/>
  <c r="H136" i="22"/>
  <c r="GE135" i="22"/>
  <c r="GF135" i="22" s="1"/>
  <c r="FT135" i="22"/>
  <c r="FU135" i="22" s="1"/>
  <c r="FI135" i="22"/>
  <c r="FJ135" i="22" s="1"/>
  <c r="EX135" i="22"/>
  <c r="EY135" i="22" s="1"/>
  <c r="EM135" i="22"/>
  <c r="EN135" i="22" s="1"/>
  <c r="EB135" i="22"/>
  <c r="EC135" i="22" s="1"/>
  <c r="DQ135" i="22"/>
  <c r="DR135" i="22" s="1"/>
  <c r="DF135" i="22"/>
  <c r="DG135" i="22" s="1"/>
  <c r="CU135" i="22"/>
  <c r="CV135" i="22" s="1"/>
  <c r="CJ135" i="22"/>
  <c r="CK135" i="22" s="1"/>
  <c r="BZ135" i="22"/>
  <c r="BN135" i="22"/>
  <c r="BO135" i="22" s="1"/>
  <c r="BC135" i="22"/>
  <c r="BD135" i="22" s="1"/>
  <c r="AR135" i="22"/>
  <c r="AS135" i="22" s="1"/>
  <c r="AG135" i="22"/>
  <c r="AH135" i="22" s="1"/>
  <c r="V135" i="22"/>
  <c r="W135" i="22" s="1"/>
  <c r="K135" i="22"/>
  <c r="L135" i="22" s="1"/>
  <c r="GC134" i="22"/>
  <c r="GD134" i="22" s="1"/>
  <c r="FR134" i="22"/>
  <c r="FS134" i="22" s="1"/>
  <c r="FG134" i="22"/>
  <c r="FH134" i="22" s="1"/>
  <c r="EV134" i="22"/>
  <c r="EW134" i="22" s="1"/>
  <c r="EK134" i="22"/>
  <c r="EL134" i="22" s="1"/>
  <c r="DZ134" i="22"/>
  <c r="EA134" i="22" s="1"/>
  <c r="DO134" i="22"/>
  <c r="DP134" i="22" s="1"/>
  <c r="DD134" i="22"/>
  <c r="DE134" i="22" s="1"/>
  <c r="CS134" i="22"/>
  <c r="CT134" i="22" s="1"/>
  <c r="CH134" i="22"/>
  <c r="CI134" i="22" s="1"/>
  <c r="BX134" i="22"/>
  <c r="BL134" i="22"/>
  <c r="BM134" i="22" s="1"/>
  <c r="BA134" i="22"/>
  <c r="BB134" i="22" s="1"/>
  <c r="AP134" i="22"/>
  <c r="AQ134" i="22" s="1"/>
  <c r="AE134" i="22"/>
  <c r="AF134" i="22" s="1"/>
  <c r="T134" i="22"/>
  <c r="U134" i="22" s="1"/>
  <c r="I134" i="22"/>
  <c r="J134" i="22" s="1"/>
  <c r="GA133" i="22"/>
  <c r="GB133" i="22" s="1"/>
  <c r="FP133" i="22"/>
  <c r="FQ133" i="22" s="1"/>
  <c r="FE133" i="22"/>
  <c r="FF133" i="22" s="1"/>
  <c r="ET133" i="22"/>
  <c r="EU133" i="22" s="1"/>
  <c r="EI133" i="22"/>
  <c r="EJ133" i="22" s="1"/>
  <c r="DX133" i="22"/>
  <c r="DY133" i="22" s="1"/>
  <c r="DM133" i="22"/>
  <c r="DN133" i="22" s="1"/>
  <c r="DB133" i="22"/>
  <c r="DC133" i="22" s="1"/>
  <c r="CQ133" i="22"/>
  <c r="CR133" i="22" s="1"/>
  <c r="CF133" i="22"/>
  <c r="CG133" i="22" s="1"/>
  <c r="BV133" i="22"/>
  <c r="BJ133" i="22"/>
  <c r="BK133" i="22" s="1"/>
  <c r="AY133" i="22"/>
  <c r="AZ133" i="22" s="1"/>
  <c r="AN133" i="22"/>
  <c r="AO133" i="22" s="1"/>
  <c r="AC133" i="22"/>
  <c r="AD133" i="22" s="1"/>
  <c r="R133" i="22"/>
  <c r="S133" i="22" s="1"/>
  <c r="GE132" i="22"/>
  <c r="GF132" i="22" s="1"/>
  <c r="FT132" i="22"/>
  <c r="FU132" i="22" s="1"/>
  <c r="FI132" i="22"/>
  <c r="FJ132" i="22" s="1"/>
  <c r="EX132" i="22"/>
  <c r="EY132" i="22" s="1"/>
  <c r="EM132" i="22"/>
  <c r="EN132" i="22" s="1"/>
  <c r="EB132" i="22"/>
  <c r="EC132" i="22" s="1"/>
  <c r="DQ132" i="22"/>
  <c r="DR132" i="22" s="1"/>
  <c r="DF132" i="22"/>
  <c r="DG132" i="22" s="1"/>
  <c r="CU132" i="22"/>
  <c r="CV132" i="22" s="1"/>
  <c r="CJ132" i="22"/>
  <c r="CK132" i="22" s="1"/>
  <c r="BZ132" i="22"/>
  <c r="BN132" i="22"/>
  <c r="BO132" i="22" s="1"/>
  <c r="BC132" i="22"/>
  <c r="BD132" i="22" s="1"/>
  <c r="AR132" i="22"/>
  <c r="AS132" i="22" s="1"/>
  <c r="AG132" i="22"/>
  <c r="AH132" i="22" s="1"/>
  <c r="V132" i="22"/>
  <c r="W132" i="22" s="1"/>
  <c r="K132" i="22"/>
  <c r="L132" i="22" s="1"/>
  <c r="GC131" i="22"/>
  <c r="GD131" i="22" s="1"/>
  <c r="FR131" i="22"/>
  <c r="FS131" i="22" s="1"/>
  <c r="FG131" i="22"/>
  <c r="FH131" i="22" s="1"/>
  <c r="EV131" i="22"/>
  <c r="EW131" i="22" s="1"/>
  <c r="EK131" i="22"/>
  <c r="EL131" i="22" s="1"/>
  <c r="DZ131" i="22"/>
  <c r="EA131" i="22" s="1"/>
  <c r="DO131" i="22"/>
  <c r="DP131" i="22" s="1"/>
  <c r="DD131" i="22"/>
  <c r="DE131" i="22" s="1"/>
  <c r="CS131" i="22"/>
  <c r="CT131" i="22" s="1"/>
  <c r="CH131" i="22"/>
  <c r="CI131" i="22" s="1"/>
  <c r="BX131" i="22"/>
  <c r="BL131" i="22"/>
  <c r="BM131" i="22" s="1"/>
  <c r="BA131" i="22"/>
  <c r="BB131" i="22" s="1"/>
  <c r="AP131" i="22"/>
  <c r="AQ131" i="22" s="1"/>
  <c r="AE131" i="22"/>
  <c r="AF131" i="22" s="1"/>
  <c r="T131" i="22"/>
  <c r="U131" i="22" s="1"/>
  <c r="I131" i="22"/>
  <c r="J131" i="22" s="1"/>
  <c r="GA130" i="22"/>
  <c r="GB130" i="22" s="1"/>
  <c r="FP130" i="22"/>
  <c r="FQ130" i="22" s="1"/>
  <c r="FE130" i="22"/>
  <c r="FF130" i="22" s="1"/>
  <c r="ET130" i="22"/>
  <c r="EU130" i="22" s="1"/>
  <c r="EI130" i="22"/>
  <c r="EJ130" i="22" s="1"/>
  <c r="DX130" i="22"/>
  <c r="DY130" i="22" s="1"/>
  <c r="DM130" i="22"/>
  <c r="DN130" i="22" s="1"/>
  <c r="DB130" i="22"/>
  <c r="DC130" i="22" s="1"/>
  <c r="CQ130" i="22"/>
  <c r="CR130" i="22" s="1"/>
  <c r="CF130" i="22"/>
  <c r="CG130" i="22" s="1"/>
  <c r="BV130" i="22"/>
  <c r="BJ130" i="22"/>
  <c r="BK130" i="22" s="1"/>
  <c r="AY130" i="22"/>
  <c r="AZ130" i="22" s="1"/>
  <c r="AN130" i="22"/>
  <c r="AO130" i="22" s="1"/>
  <c r="AC130" i="22"/>
  <c r="AD130" i="22" s="1"/>
  <c r="R130" i="22"/>
  <c r="S130" i="22" s="1"/>
  <c r="H130" i="22"/>
  <c r="GE129" i="22"/>
  <c r="GF129" i="22" s="1"/>
  <c r="FT129" i="22"/>
  <c r="FU129" i="22" s="1"/>
  <c r="FI129" i="22"/>
  <c r="FJ129" i="22" s="1"/>
  <c r="EX129" i="22"/>
  <c r="EY129" i="22" s="1"/>
  <c r="EM129" i="22"/>
  <c r="EN129" i="22" s="1"/>
  <c r="EB129" i="22"/>
  <c r="EC129" i="22" s="1"/>
  <c r="DQ129" i="22"/>
  <c r="DR129" i="22" s="1"/>
  <c r="DF129" i="22"/>
  <c r="DG129" i="22" s="1"/>
  <c r="CU129" i="22"/>
  <c r="CV129" i="22" s="1"/>
  <c r="CJ129" i="22"/>
  <c r="CK129" i="22" s="1"/>
  <c r="BZ129" i="22"/>
  <c r="BN129" i="22"/>
  <c r="BO129" i="22" s="1"/>
  <c r="BC129" i="22"/>
  <c r="BD129" i="22" s="1"/>
  <c r="AR129" i="22"/>
  <c r="AS129" i="22" s="1"/>
  <c r="AG129" i="22"/>
  <c r="AH129" i="22" s="1"/>
  <c r="V129" i="22"/>
  <c r="W129" i="22" s="1"/>
  <c r="K129" i="22"/>
  <c r="L129" i="22" s="1"/>
  <c r="GC128" i="22"/>
  <c r="GD128" i="22" s="1"/>
  <c r="FR128" i="22"/>
  <c r="FS128" i="22" s="1"/>
  <c r="FG128" i="22"/>
  <c r="FH128" i="22" s="1"/>
  <c r="EV128" i="22"/>
  <c r="EW128" i="22" s="1"/>
  <c r="EK128" i="22"/>
  <c r="EL128" i="22" s="1"/>
  <c r="DZ128" i="22"/>
  <c r="EA128" i="22" s="1"/>
  <c r="DO128" i="22"/>
  <c r="DP128" i="22" s="1"/>
  <c r="DD128" i="22"/>
  <c r="DE128" i="22" s="1"/>
  <c r="CS128" i="22"/>
  <c r="CT128" i="22" s="1"/>
  <c r="CH128" i="22"/>
  <c r="CI128" i="22" s="1"/>
  <c r="BX128" i="22"/>
  <c r="BL128" i="22"/>
  <c r="BM128" i="22" s="1"/>
  <c r="BA128" i="22"/>
  <c r="BB128" i="22" s="1"/>
  <c r="AP128" i="22"/>
  <c r="AQ128" i="22" s="1"/>
  <c r="AE128" i="22"/>
  <c r="AF128" i="22" s="1"/>
  <c r="T128" i="22"/>
  <c r="U128" i="22" s="1"/>
  <c r="I128" i="22"/>
  <c r="J128" i="22" s="1"/>
  <c r="GA127" i="22"/>
  <c r="GB127" i="22" s="1"/>
  <c r="FP127" i="22"/>
  <c r="FQ127" i="22" s="1"/>
  <c r="FE127" i="22"/>
  <c r="FF127" i="22" s="1"/>
  <c r="ET127" i="22"/>
  <c r="EU127" i="22" s="1"/>
  <c r="EI127" i="22"/>
  <c r="EJ127" i="22" s="1"/>
  <c r="DX127" i="22"/>
  <c r="DY127" i="22" s="1"/>
  <c r="DM127" i="22"/>
  <c r="DN127" i="22" s="1"/>
  <c r="DB127" i="22"/>
  <c r="DC127" i="22" s="1"/>
  <c r="CQ127" i="22"/>
  <c r="CR127" i="22" s="1"/>
  <c r="CF127" i="22"/>
  <c r="CG127" i="22" s="1"/>
  <c r="BV127" i="22"/>
  <c r="BJ127" i="22"/>
  <c r="BK127" i="22" s="1"/>
  <c r="AY127" i="22"/>
  <c r="AZ127" i="22" s="1"/>
  <c r="AN127" i="22"/>
  <c r="AO127" i="22" s="1"/>
  <c r="AC127" i="22"/>
  <c r="AD127" i="22" s="1"/>
  <c r="R127" i="22"/>
  <c r="S127" i="22" s="1"/>
  <c r="H127" i="22"/>
  <c r="GE114" i="22"/>
  <c r="GF114" i="22" s="1"/>
  <c r="FT114" i="22"/>
  <c r="FU114" i="22" s="1"/>
  <c r="FI114" i="22"/>
  <c r="FJ114" i="22" s="1"/>
  <c r="EX114" i="22"/>
  <c r="EY114" i="22" s="1"/>
  <c r="EM114" i="22"/>
  <c r="EN114" i="22" s="1"/>
  <c r="EB114" i="22"/>
  <c r="EC114" i="22" s="1"/>
  <c r="DQ114" i="22"/>
  <c r="DR114" i="22" s="1"/>
  <c r="DF114" i="22"/>
  <c r="DG114" i="22" s="1"/>
  <c r="CU114" i="22"/>
  <c r="CV114" i="22" s="1"/>
  <c r="CJ114" i="22"/>
  <c r="CK114" i="22" s="1"/>
  <c r="BZ114" i="22"/>
  <c r="BN114" i="22"/>
  <c r="BO114" i="22" s="1"/>
  <c r="BC114" i="22"/>
  <c r="BD114" i="22" s="1"/>
  <c r="AR114" i="22"/>
  <c r="AS114" i="22" s="1"/>
  <c r="AG114" i="22"/>
  <c r="AH114" i="22" s="1"/>
  <c r="V114" i="22"/>
  <c r="W114" i="22" s="1"/>
  <c r="K114" i="22"/>
  <c r="L114" i="22" s="1"/>
  <c r="GC113" i="22"/>
  <c r="GD113" i="22" s="1"/>
  <c r="FR113" i="22"/>
  <c r="FS113" i="22" s="1"/>
  <c r="FG113" i="22"/>
  <c r="FH113" i="22" s="1"/>
  <c r="EV113" i="22"/>
  <c r="EW113" i="22" s="1"/>
  <c r="EK113" i="22"/>
  <c r="EL113" i="22" s="1"/>
  <c r="DZ113" i="22"/>
  <c r="EA113" i="22" s="1"/>
  <c r="DO113" i="22"/>
  <c r="DP113" i="22" s="1"/>
  <c r="DD113" i="22"/>
  <c r="DE113" i="22" s="1"/>
  <c r="CS113" i="22"/>
  <c r="CT113" i="22" s="1"/>
  <c r="CH113" i="22"/>
  <c r="CI113" i="22" s="1"/>
  <c r="BX113" i="22"/>
  <c r="BL113" i="22"/>
  <c r="BM113" i="22" s="1"/>
  <c r="BA113" i="22"/>
  <c r="BB113" i="22" s="1"/>
  <c r="AP113" i="22"/>
  <c r="AQ113" i="22" s="1"/>
  <c r="AE113" i="22"/>
  <c r="AF113" i="22" s="1"/>
  <c r="T113" i="22"/>
  <c r="U113" i="22" s="1"/>
  <c r="I113" i="22"/>
  <c r="J113" i="22" s="1"/>
  <c r="GA112" i="22"/>
  <c r="GB112" i="22" s="1"/>
  <c r="FP112" i="22"/>
  <c r="FQ112" i="22" s="1"/>
  <c r="FE112" i="22"/>
  <c r="FF112" i="22" s="1"/>
  <c r="ET112" i="22"/>
  <c r="EU112" i="22" s="1"/>
  <c r="EI112" i="22"/>
  <c r="EJ112" i="22" s="1"/>
  <c r="DX112" i="22"/>
  <c r="DY112" i="22" s="1"/>
  <c r="DM112" i="22"/>
  <c r="DN112" i="22" s="1"/>
  <c r="DB112" i="22"/>
  <c r="DC112" i="22" s="1"/>
  <c r="CQ112" i="22"/>
  <c r="CR112" i="22" s="1"/>
  <c r="CF112" i="22"/>
  <c r="CG112" i="22" s="1"/>
  <c r="BV112" i="22"/>
  <c r="BJ112" i="22"/>
  <c r="BK112" i="22" s="1"/>
  <c r="AY112" i="22"/>
  <c r="AZ112" i="22" s="1"/>
  <c r="AN112" i="22"/>
  <c r="AO112" i="22" s="1"/>
  <c r="AC112" i="22"/>
  <c r="AD112" i="22" s="1"/>
  <c r="R112" i="22"/>
  <c r="S112" i="22" s="1"/>
  <c r="GE111" i="22"/>
  <c r="GF111" i="22" s="1"/>
  <c r="FT111" i="22"/>
  <c r="FU111" i="22" s="1"/>
  <c r="FI111" i="22"/>
  <c r="FJ111" i="22" s="1"/>
  <c r="EX111" i="22"/>
  <c r="EY111" i="22" s="1"/>
  <c r="EM111" i="22"/>
  <c r="EN111" i="22" s="1"/>
  <c r="EB111" i="22"/>
  <c r="EC111" i="22" s="1"/>
  <c r="DQ111" i="22"/>
  <c r="DR111" i="22" s="1"/>
  <c r="DF111" i="22"/>
  <c r="DG111" i="22" s="1"/>
  <c r="CU111" i="22"/>
  <c r="CV111" i="22" s="1"/>
  <c r="CJ111" i="22"/>
  <c r="CK111" i="22" s="1"/>
  <c r="BZ111" i="22"/>
  <c r="BN111" i="22"/>
  <c r="BO111" i="22" s="1"/>
  <c r="BC111" i="22"/>
  <c r="BD111" i="22" s="1"/>
  <c r="AR111" i="22"/>
  <c r="AS111" i="22" s="1"/>
  <c r="AG111" i="22"/>
  <c r="AH111" i="22" s="1"/>
  <c r="V111" i="22"/>
  <c r="W111" i="22" s="1"/>
  <c r="K111" i="22"/>
  <c r="L111" i="22" s="1"/>
  <c r="GC110" i="22"/>
  <c r="GD110" i="22" s="1"/>
  <c r="FR110" i="22"/>
  <c r="FS110" i="22" s="1"/>
  <c r="FG110" i="22"/>
  <c r="FH110" i="22" s="1"/>
  <c r="EV110" i="22"/>
  <c r="EW110" i="22" s="1"/>
  <c r="EK110" i="22"/>
  <c r="EL110" i="22" s="1"/>
  <c r="DZ110" i="22"/>
  <c r="EA110" i="22" s="1"/>
  <c r="DO110" i="22"/>
  <c r="DP110" i="22" s="1"/>
  <c r="DD110" i="22"/>
  <c r="DE110" i="22" s="1"/>
  <c r="CS110" i="22"/>
  <c r="CT110" i="22" s="1"/>
  <c r="CH110" i="22"/>
  <c r="CI110" i="22" s="1"/>
  <c r="BX110" i="22"/>
  <c r="BL110" i="22"/>
  <c r="BM110" i="22" s="1"/>
  <c r="BA110" i="22"/>
  <c r="BB110" i="22" s="1"/>
  <c r="AP110" i="22"/>
  <c r="AQ110" i="22" s="1"/>
  <c r="AE110" i="22"/>
  <c r="AF110" i="22" s="1"/>
  <c r="T110" i="22"/>
  <c r="U110" i="22" s="1"/>
  <c r="I110" i="22"/>
  <c r="J110" i="22" s="1"/>
  <c r="GA109" i="22"/>
  <c r="GB109" i="22" s="1"/>
  <c r="FP109" i="22"/>
  <c r="FQ109" i="22" s="1"/>
  <c r="FE109" i="22"/>
  <c r="FF109" i="22" s="1"/>
  <c r="ET109" i="22"/>
  <c r="EU109" i="22" s="1"/>
  <c r="EI109" i="22"/>
  <c r="EJ109" i="22" s="1"/>
  <c r="DX109" i="22"/>
  <c r="DY109" i="22" s="1"/>
  <c r="DM109" i="22"/>
  <c r="DN109" i="22" s="1"/>
  <c r="DB109" i="22"/>
  <c r="DC109" i="22" s="1"/>
  <c r="CQ109" i="22"/>
  <c r="CR109" i="22" s="1"/>
  <c r="CF109" i="22"/>
  <c r="CG109" i="22" s="1"/>
  <c r="BV109" i="22"/>
  <c r="BJ109" i="22"/>
  <c r="BK109" i="22" s="1"/>
  <c r="AY109" i="22"/>
  <c r="AZ109" i="22" s="1"/>
  <c r="AN109" i="22"/>
  <c r="AO109" i="22" s="1"/>
  <c r="AC109" i="22"/>
  <c r="AD109" i="22" s="1"/>
  <c r="R109" i="22"/>
  <c r="S109" i="22" s="1"/>
  <c r="H109" i="22"/>
  <c r="GE108" i="22"/>
  <c r="GF108" i="22" s="1"/>
  <c r="FT108" i="22"/>
  <c r="FU108" i="22" s="1"/>
  <c r="FI108" i="22"/>
  <c r="FJ108" i="22" s="1"/>
  <c r="EX108" i="22"/>
  <c r="EY108" i="22" s="1"/>
  <c r="EM108" i="22"/>
  <c r="EN108" i="22" s="1"/>
  <c r="EB108" i="22"/>
  <c r="EC108" i="22" s="1"/>
  <c r="DQ108" i="22"/>
  <c r="DR108" i="22" s="1"/>
  <c r="DF108" i="22"/>
  <c r="DG108" i="22" s="1"/>
  <c r="CU108" i="22"/>
  <c r="CV108" i="22" s="1"/>
  <c r="CJ108" i="22"/>
  <c r="CK108" i="22" s="1"/>
  <c r="BZ108" i="22"/>
  <c r="BN108" i="22"/>
  <c r="BO108" i="22" s="1"/>
  <c r="BC108" i="22"/>
  <c r="BD108" i="22" s="1"/>
  <c r="AR108" i="22"/>
  <c r="AS108" i="22" s="1"/>
  <c r="AG108" i="22"/>
  <c r="AH108" i="22" s="1"/>
  <c r="V108" i="22"/>
  <c r="W108" i="22" s="1"/>
  <c r="K108" i="22"/>
  <c r="L108" i="22" s="1"/>
  <c r="GC107" i="22"/>
  <c r="GD107" i="22" s="1"/>
  <c r="FR107" i="22"/>
  <c r="FS107" i="22" s="1"/>
  <c r="FG107" i="22"/>
  <c r="FH107" i="22" s="1"/>
  <c r="EV107" i="22"/>
  <c r="EW107" i="22" s="1"/>
  <c r="EK107" i="22"/>
  <c r="EL107" i="22" s="1"/>
  <c r="DZ107" i="22"/>
  <c r="EA107" i="22" s="1"/>
  <c r="DO107" i="22"/>
  <c r="DP107" i="22" s="1"/>
  <c r="DD107" i="22"/>
  <c r="DE107" i="22" s="1"/>
  <c r="CS107" i="22"/>
  <c r="CT107" i="22" s="1"/>
  <c r="CH107" i="22"/>
  <c r="CI107" i="22" s="1"/>
  <c r="BX107" i="22"/>
  <c r="BL107" i="22"/>
  <c r="BM107" i="22" s="1"/>
  <c r="BA107" i="22"/>
  <c r="BB107" i="22" s="1"/>
  <c r="AP107" i="22"/>
  <c r="AQ107" i="22" s="1"/>
  <c r="AE107" i="22"/>
  <c r="AF107" i="22" s="1"/>
  <c r="T107" i="22"/>
  <c r="U107" i="22" s="1"/>
  <c r="I107" i="22"/>
  <c r="J107" i="22" s="1"/>
  <c r="GA106" i="22"/>
  <c r="GB106" i="22" s="1"/>
  <c r="FP106" i="22"/>
  <c r="FQ106" i="22" s="1"/>
  <c r="FE106" i="22"/>
  <c r="FF106" i="22" s="1"/>
  <c r="ET106" i="22"/>
  <c r="EU106" i="22" s="1"/>
  <c r="EI106" i="22"/>
  <c r="EJ106" i="22" s="1"/>
  <c r="DX106" i="22"/>
  <c r="DY106" i="22" s="1"/>
  <c r="DM106" i="22"/>
  <c r="DN106" i="22" s="1"/>
  <c r="DB106" i="22"/>
  <c r="DC106" i="22" s="1"/>
  <c r="CQ106" i="22"/>
  <c r="CR106" i="22" s="1"/>
  <c r="CF106" i="22"/>
  <c r="CG106" i="22" s="1"/>
  <c r="BV106" i="22"/>
  <c r="BJ106" i="22"/>
  <c r="BK106" i="22" s="1"/>
  <c r="AY106" i="22"/>
  <c r="AZ106" i="22" s="1"/>
  <c r="AN106" i="22"/>
  <c r="AO106" i="22" s="1"/>
  <c r="AC106" i="22"/>
  <c r="AD106" i="22" s="1"/>
  <c r="R106" i="22"/>
  <c r="S106" i="22" s="1"/>
  <c r="GE105" i="22"/>
  <c r="GF105" i="22" s="1"/>
  <c r="FT105" i="22"/>
  <c r="FU105" i="22" s="1"/>
  <c r="FI105" i="22"/>
  <c r="FJ105" i="22" s="1"/>
  <c r="EX105" i="22"/>
  <c r="EY105" i="22" s="1"/>
  <c r="EM105" i="22"/>
  <c r="EN105" i="22" s="1"/>
  <c r="EB105" i="22"/>
  <c r="EC105" i="22" s="1"/>
  <c r="DQ105" i="22"/>
  <c r="DR105" i="22" s="1"/>
  <c r="DF105" i="22"/>
  <c r="DG105" i="22" s="1"/>
  <c r="CU105" i="22"/>
  <c r="CV105" i="22" s="1"/>
  <c r="CJ105" i="22"/>
  <c r="CK105" i="22" s="1"/>
  <c r="BZ105" i="22"/>
  <c r="BN105" i="22"/>
  <c r="BO105" i="22" s="1"/>
  <c r="BC105" i="22"/>
  <c r="BD105" i="22" s="1"/>
  <c r="AR105" i="22"/>
  <c r="AS105" i="22" s="1"/>
  <c r="AG105" i="22"/>
  <c r="AH105" i="22" s="1"/>
  <c r="V105" i="22"/>
  <c r="W105" i="22" s="1"/>
  <c r="K105" i="22"/>
  <c r="L105" i="22" s="1"/>
  <c r="GC104" i="22"/>
  <c r="GD104" i="22" s="1"/>
  <c r="FR104" i="22"/>
  <c r="FS104" i="22" s="1"/>
  <c r="FG104" i="22"/>
  <c r="FH104" i="22" s="1"/>
  <c r="EV104" i="22"/>
  <c r="EW104" i="22" s="1"/>
  <c r="EK104" i="22"/>
  <c r="EL104" i="22" s="1"/>
  <c r="DZ104" i="22"/>
  <c r="EA104" i="22" s="1"/>
  <c r="DO104" i="22"/>
  <c r="DP104" i="22" s="1"/>
  <c r="DD104" i="22"/>
  <c r="DE104" i="22" s="1"/>
  <c r="CS104" i="22"/>
  <c r="CT104" i="22" s="1"/>
  <c r="CH104" i="22"/>
  <c r="CI104" i="22" s="1"/>
  <c r="BX104" i="22"/>
  <c r="BL104" i="22"/>
  <c r="BM104" i="22" s="1"/>
  <c r="BA104" i="22"/>
  <c r="BB104" i="22" s="1"/>
  <c r="AP104" i="22"/>
  <c r="AQ104" i="22" s="1"/>
  <c r="AE104" i="22"/>
  <c r="AF104" i="22" s="1"/>
  <c r="T104" i="22"/>
  <c r="U104" i="22" s="1"/>
  <c r="I104" i="22"/>
  <c r="J104" i="22" s="1"/>
  <c r="GA103" i="22"/>
  <c r="GB103" i="22" s="1"/>
  <c r="FP103" i="22"/>
  <c r="FQ103" i="22" s="1"/>
  <c r="FE103" i="22"/>
  <c r="FF103" i="22" s="1"/>
  <c r="ET103" i="22"/>
  <c r="EU103" i="22" s="1"/>
  <c r="EI103" i="22"/>
  <c r="EJ103" i="22" s="1"/>
  <c r="DX103" i="22"/>
  <c r="DY103" i="22" s="1"/>
  <c r="DM103" i="22"/>
  <c r="DN103" i="22" s="1"/>
  <c r="DB103" i="22"/>
  <c r="DC103" i="22" s="1"/>
  <c r="CQ103" i="22"/>
  <c r="CR103" i="22" s="1"/>
  <c r="CF103" i="22"/>
  <c r="CG103" i="22" s="1"/>
  <c r="BV103" i="22"/>
  <c r="BJ103" i="22"/>
  <c r="BK103" i="22" s="1"/>
  <c r="AY103" i="22"/>
  <c r="AZ103" i="22" s="1"/>
  <c r="AN103" i="22"/>
  <c r="AO103" i="22" s="1"/>
  <c r="AC103" i="22"/>
  <c r="AD103" i="22" s="1"/>
  <c r="R103" i="22"/>
  <c r="S103" i="22" s="1"/>
  <c r="H103" i="22"/>
  <c r="GE102" i="22"/>
  <c r="GF102" i="22" s="1"/>
  <c r="FT102" i="22"/>
  <c r="FU102" i="22" s="1"/>
  <c r="FI102" i="22"/>
  <c r="FJ102" i="22" s="1"/>
  <c r="EX102" i="22"/>
  <c r="EY102" i="22" s="1"/>
  <c r="EM102" i="22"/>
  <c r="EN102" i="22" s="1"/>
  <c r="EB102" i="22"/>
  <c r="EC102" i="22" s="1"/>
  <c r="DQ102" i="22"/>
  <c r="DR102" i="22" s="1"/>
  <c r="DF102" i="22"/>
  <c r="DG102" i="22" s="1"/>
  <c r="CU102" i="22"/>
  <c r="CV102" i="22" s="1"/>
  <c r="CJ102" i="22"/>
  <c r="CK102" i="22" s="1"/>
  <c r="BZ102" i="22"/>
  <c r="BN102" i="22"/>
  <c r="BO102" i="22" s="1"/>
  <c r="BC102" i="22"/>
  <c r="BD102" i="22" s="1"/>
  <c r="AR102" i="22"/>
  <c r="AS102" i="22" s="1"/>
  <c r="AG102" i="22"/>
  <c r="AH102" i="22" s="1"/>
  <c r="V102" i="22"/>
  <c r="W102" i="22" s="1"/>
  <c r="K102" i="22"/>
  <c r="L102" i="22" s="1"/>
  <c r="GC101" i="22"/>
  <c r="GD101" i="22" s="1"/>
  <c r="FR101" i="22"/>
  <c r="FS101" i="22" s="1"/>
  <c r="FG101" i="22"/>
  <c r="FH101" i="22" s="1"/>
  <c r="EV101" i="22"/>
  <c r="EW101" i="22" s="1"/>
  <c r="EK101" i="22"/>
  <c r="EL101" i="22" s="1"/>
  <c r="DZ101" i="22"/>
  <c r="EA101" i="22" s="1"/>
  <c r="DO101" i="22"/>
  <c r="DP101" i="22" s="1"/>
  <c r="DD101" i="22"/>
  <c r="DE101" i="22" s="1"/>
  <c r="CS101" i="22"/>
  <c r="CT101" i="22" s="1"/>
  <c r="CH101" i="22"/>
  <c r="CI101" i="22" s="1"/>
  <c r="BX101" i="22"/>
  <c r="BL101" i="22"/>
  <c r="BM101" i="22" s="1"/>
  <c r="BA101" i="22"/>
  <c r="BB101" i="22" s="1"/>
  <c r="AP101" i="22"/>
  <c r="AQ101" i="22" s="1"/>
  <c r="AE101" i="22"/>
  <c r="AF101" i="22" s="1"/>
  <c r="T101" i="22"/>
  <c r="U101" i="22" s="1"/>
  <c r="I101" i="22"/>
  <c r="J101" i="22" s="1"/>
  <c r="GA100" i="22"/>
  <c r="GB100" i="22" s="1"/>
  <c r="FP100" i="22"/>
  <c r="FQ100" i="22" s="1"/>
  <c r="FE100" i="22"/>
  <c r="FF100" i="22" s="1"/>
  <c r="ET100" i="22"/>
  <c r="EU100" i="22" s="1"/>
  <c r="EI100" i="22"/>
  <c r="EJ100" i="22" s="1"/>
  <c r="DX100" i="22"/>
  <c r="DY100" i="22" s="1"/>
  <c r="DM100" i="22"/>
  <c r="DN100" i="22" s="1"/>
  <c r="DB100" i="22"/>
  <c r="DC100" i="22" s="1"/>
  <c r="CQ100" i="22"/>
  <c r="CR100" i="22" s="1"/>
  <c r="CF100" i="22"/>
  <c r="CG100" i="22" s="1"/>
  <c r="BV100" i="22"/>
  <c r="BJ100" i="22"/>
  <c r="BK100" i="22" s="1"/>
  <c r="AY100" i="22"/>
  <c r="AZ100" i="22" s="1"/>
  <c r="AN100" i="22"/>
  <c r="AO100" i="22" s="1"/>
  <c r="AC100" i="22"/>
  <c r="AD100" i="22" s="1"/>
  <c r="R100" i="22"/>
  <c r="S100" i="22" s="1"/>
  <c r="GE99" i="22"/>
  <c r="GF99" i="22" s="1"/>
  <c r="FT99" i="22"/>
  <c r="FU99" i="22" s="1"/>
  <c r="FI99" i="22"/>
  <c r="FJ99" i="22" s="1"/>
  <c r="EX99" i="22"/>
  <c r="EY99" i="22" s="1"/>
  <c r="EM99" i="22"/>
  <c r="EN99" i="22" s="1"/>
  <c r="EB99" i="22"/>
  <c r="EC99" i="22" s="1"/>
  <c r="DQ99" i="22"/>
  <c r="DR99" i="22" s="1"/>
  <c r="DF99" i="22"/>
  <c r="DG99" i="22" s="1"/>
  <c r="CU99" i="22"/>
  <c r="CV99" i="22" s="1"/>
  <c r="CJ99" i="22"/>
  <c r="CK99" i="22" s="1"/>
  <c r="BZ99" i="22"/>
  <c r="BN99" i="22"/>
  <c r="BO99" i="22" s="1"/>
  <c r="BC99" i="22"/>
  <c r="BD99" i="22" s="1"/>
  <c r="AR99" i="22"/>
  <c r="AS99" i="22" s="1"/>
  <c r="AG99" i="22"/>
  <c r="AH99" i="22" s="1"/>
  <c r="V99" i="22"/>
  <c r="W99" i="22" s="1"/>
  <c r="K99" i="22"/>
  <c r="L99" i="22" s="1"/>
  <c r="GC98" i="22"/>
  <c r="GD98" i="22" s="1"/>
  <c r="FR98" i="22"/>
  <c r="FS98" i="22" s="1"/>
  <c r="FG98" i="22"/>
  <c r="FH98" i="22" s="1"/>
  <c r="EV98" i="22"/>
  <c r="EW98" i="22" s="1"/>
  <c r="EK98" i="22"/>
  <c r="EL98" i="22" s="1"/>
  <c r="DZ98" i="22"/>
  <c r="EA98" i="22" s="1"/>
  <c r="DO98" i="22"/>
  <c r="DP98" i="22" s="1"/>
  <c r="DD98" i="22"/>
  <c r="DE98" i="22" s="1"/>
  <c r="CS98" i="22"/>
  <c r="CT98" i="22" s="1"/>
  <c r="CH98" i="22"/>
  <c r="CI98" i="22" s="1"/>
  <c r="BX98" i="22"/>
  <c r="BL98" i="22"/>
  <c r="BM98" i="22" s="1"/>
  <c r="BA98" i="22"/>
  <c r="BB98" i="22" s="1"/>
  <c r="AP98" i="22"/>
  <c r="AQ98" i="22" s="1"/>
  <c r="AE98" i="22"/>
  <c r="AF98" i="22" s="1"/>
  <c r="T98" i="22"/>
  <c r="U98" i="22" s="1"/>
  <c r="I98" i="22"/>
  <c r="J98" i="22" s="1"/>
  <c r="GA97" i="22"/>
  <c r="GB97" i="22" s="1"/>
  <c r="FP97" i="22"/>
  <c r="FQ97" i="22" s="1"/>
  <c r="FE97" i="22"/>
  <c r="FF97" i="22" s="1"/>
  <c r="ET97" i="22"/>
  <c r="EU97" i="22" s="1"/>
  <c r="EI97" i="22"/>
  <c r="EJ97" i="22" s="1"/>
  <c r="DX97" i="22"/>
  <c r="DY97" i="22" s="1"/>
  <c r="DM97" i="22"/>
  <c r="DN97" i="22" s="1"/>
  <c r="DB97" i="22"/>
  <c r="DC97" i="22" s="1"/>
  <c r="CQ97" i="22"/>
  <c r="CR97" i="22" s="1"/>
  <c r="CF97" i="22"/>
  <c r="CG97" i="22" s="1"/>
  <c r="BV97" i="22"/>
  <c r="BJ97" i="22"/>
  <c r="BK97" i="22" s="1"/>
  <c r="AY97" i="22"/>
  <c r="AZ97" i="22" s="1"/>
  <c r="AN97" i="22"/>
  <c r="AO97" i="22" s="1"/>
  <c r="AC97" i="22"/>
  <c r="AD97" i="22" s="1"/>
  <c r="R97" i="22"/>
  <c r="S97" i="22" s="1"/>
  <c r="H97" i="22"/>
  <c r="GE96" i="22"/>
  <c r="GF96" i="22" s="1"/>
  <c r="FT96" i="22"/>
  <c r="FU96" i="22" s="1"/>
  <c r="FI96" i="22"/>
  <c r="FJ96" i="22" s="1"/>
  <c r="EX96" i="22"/>
  <c r="EY96" i="22" s="1"/>
  <c r="EM96" i="22"/>
  <c r="EN96" i="22" s="1"/>
  <c r="EB96" i="22"/>
  <c r="EC96" i="22" s="1"/>
  <c r="DQ96" i="22"/>
  <c r="DR96" i="22" s="1"/>
  <c r="DF96" i="22"/>
  <c r="DG96" i="22" s="1"/>
  <c r="CU96" i="22"/>
  <c r="CV96" i="22" s="1"/>
  <c r="CJ96" i="22"/>
  <c r="CK96" i="22" s="1"/>
  <c r="BZ96" i="22"/>
  <c r="BN96" i="22"/>
  <c r="BO96" i="22" s="1"/>
  <c r="BC96" i="22"/>
  <c r="BD96" i="22" s="1"/>
  <c r="AR96" i="22"/>
  <c r="AS96" i="22" s="1"/>
  <c r="AG96" i="22"/>
  <c r="AH96" i="22" s="1"/>
  <c r="V96" i="22"/>
  <c r="W96" i="22" s="1"/>
  <c r="K96" i="22"/>
  <c r="L96" i="22" s="1"/>
  <c r="GC95" i="22"/>
  <c r="GD95" i="22" s="1"/>
  <c r="FR95" i="22"/>
  <c r="FS95" i="22" s="1"/>
  <c r="FG95" i="22"/>
  <c r="FH95" i="22" s="1"/>
  <c r="EV95" i="22"/>
  <c r="EW95" i="22" s="1"/>
  <c r="EK95" i="22"/>
  <c r="EL95" i="22" s="1"/>
  <c r="DZ95" i="22"/>
  <c r="EA95" i="22" s="1"/>
  <c r="DO95" i="22"/>
  <c r="DP95" i="22" s="1"/>
  <c r="DD95" i="22"/>
  <c r="DE95" i="22" s="1"/>
  <c r="CS95" i="22"/>
  <c r="CT95" i="22" s="1"/>
  <c r="CH95" i="22"/>
  <c r="CI95" i="22" s="1"/>
  <c r="BX95" i="22"/>
  <c r="BL95" i="22"/>
  <c r="BM95" i="22" s="1"/>
  <c r="BA95" i="22"/>
  <c r="BB95" i="22" s="1"/>
  <c r="AP95" i="22"/>
  <c r="AQ95" i="22" s="1"/>
  <c r="AE95" i="22"/>
  <c r="AF95" i="22" s="1"/>
  <c r="T95" i="22"/>
  <c r="U95" i="22" s="1"/>
  <c r="I95" i="22"/>
  <c r="J95" i="22" s="1"/>
  <c r="GA94" i="22"/>
  <c r="GB94" i="22" s="1"/>
  <c r="FP94" i="22"/>
  <c r="FQ94" i="22" s="1"/>
  <c r="FE94" i="22"/>
  <c r="FF94" i="22" s="1"/>
  <c r="ET94" i="22"/>
  <c r="EU94" i="22" s="1"/>
  <c r="EI94" i="22"/>
  <c r="EJ94" i="22" s="1"/>
  <c r="DX94" i="22"/>
  <c r="DY94" i="22" s="1"/>
  <c r="DM94" i="22"/>
  <c r="DN94" i="22" s="1"/>
  <c r="DB94" i="22"/>
  <c r="DC94" i="22" s="1"/>
  <c r="CQ94" i="22"/>
  <c r="CR94" i="22" s="1"/>
  <c r="CF94" i="22"/>
  <c r="CG94" i="22" s="1"/>
  <c r="BV94" i="22"/>
  <c r="BJ94" i="22"/>
  <c r="BK94" i="22" s="1"/>
  <c r="AY94" i="22"/>
  <c r="AZ94" i="22" s="1"/>
  <c r="AN94" i="22"/>
  <c r="AO94" i="22" s="1"/>
  <c r="AC94" i="22"/>
  <c r="AD94" i="22" s="1"/>
  <c r="R94" i="22"/>
  <c r="S94" i="22" s="1"/>
  <c r="GE93" i="22"/>
  <c r="GF93" i="22" s="1"/>
  <c r="FT93" i="22"/>
  <c r="FU93" i="22" s="1"/>
  <c r="FI93" i="22"/>
  <c r="FJ93" i="22" s="1"/>
  <c r="EX93" i="22"/>
  <c r="EY93" i="22" s="1"/>
  <c r="EM93" i="22"/>
  <c r="EN93" i="22" s="1"/>
  <c r="EB93" i="22"/>
  <c r="EC93" i="22" s="1"/>
  <c r="DQ93" i="22"/>
  <c r="DR93" i="22" s="1"/>
  <c r="DF93" i="22"/>
  <c r="DG93" i="22" s="1"/>
  <c r="CU93" i="22"/>
  <c r="CV93" i="22" s="1"/>
  <c r="CJ93" i="22"/>
  <c r="CK93" i="22" s="1"/>
  <c r="BZ93" i="22"/>
  <c r="BN93" i="22"/>
  <c r="BO93" i="22" s="1"/>
  <c r="BC93" i="22"/>
  <c r="BD93" i="22" s="1"/>
  <c r="AR93" i="22"/>
  <c r="AS93" i="22" s="1"/>
  <c r="AG93" i="22"/>
  <c r="AH93" i="22" s="1"/>
  <c r="V93" i="22"/>
  <c r="W93" i="22" s="1"/>
  <c r="K93" i="22"/>
  <c r="L93" i="22" s="1"/>
  <c r="GC92" i="22"/>
  <c r="GD92" i="22" s="1"/>
  <c r="FR92" i="22"/>
  <c r="FS92" i="22" s="1"/>
  <c r="FG92" i="22"/>
  <c r="FH92" i="22" s="1"/>
  <c r="EV92" i="22"/>
  <c r="EW92" i="22" s="1"/>
  <c r="EK92" i="22"/>
  <c r="EL92" i="22" s="1"/>
  <c r="DZ92" i="22"/>
  <c r="EA92" i="22" s="1"/>
  <c r="DO92" i="22"/>
  <c r="DP92" i="22" s="1"/>
  <c r="DD92" i="22"/>
  <c r="DE92" i="22" s="1"/>
  <c r="CS92" i="22"/>
  <c r="CT92" i="22" s="1"/>
  <c r="CH92" i="22"/>
  <c r="CI92" i="22" s="1"/>
  <c r="BX92" i="22"/>
  <c r="BL92" i="22"/>
  <c r="BM92" i="22" s="1"/>
  <c r="BA92" i="22"/>
  <c r="BB92" i="22" s="1"/>
  <c r="AP92" i="22"/>
  <c r="AQ92" i="22" s="1"/>
  <c r="AE92" i="22"/>
  <c r="AF92" i="22" s="1"/>
  <c r="T92" i="22"/>
  <c r="U92" i="22" s="1"/>
  <c r="I92" i="22"/>
  <c r="J92" i="22" s="1"/>
  <c r="GA91" i="22"/>
  <c r="GB91" i="22" s="1"/>
  <c r="FP91" i="22"/>
  <c r="FQ91" i="22" s="1"/>
  <c r="FE91" i="22"/>
  <c r="FF91" i="22" s="1"/>
  <c r="ET91" i="22"/>
  <c r="EU91" i="22" s="1"/>
  <c r="EI91" i="22"/>
  <c r="EJ91" i="22" s="1"/>
  <c r="DX91" i="22"/>
  <c r="DY91" i="22" s="1"/>
  <c r="DM91" i="22"/>
  <c r="DN91" i="22" s="1"/>
  <c r="DB91" i="22"/>
  <c r="DC91" i="22" s="1"/>
  <c r="CQ91" i="22"/>
  <c r="CR91" i="22" s="1"/>
  <c r="CF91" i="22"/>
  <c r="CG91" i="22" s="1"/>
  <c r="BV91" i="22"/>
  <c r="BJ91" i="22"/>
  <c r="BK91" i="22" s="1"/>
  <c r="AY91" i="22"/>
  <c r="AZ91" i="22" s="1"/>
  <c r="AN91" i="22"/>
  <c r="AO91" i="22" s="1"/>
  <c r="AC91" i="22"/>
  <c r="AD91" i="22" s="1"/>
  <c r="R91" i="22"/>
  <c r="S91" i="22" s="1"/>
  <c r="H91" i="22"/>
  <c r="GE90" i="22"/>
  <c r="GF90" i="22" s="1"/>
  <c r="FT90" i="22"/>
  <c r="FU90" i="22" s="1"/>
  <c r="FI90" i="22"/>
  <c r="FJ90" i="22" s="1"/>
  <c r="EX90" i="22"/>
  <c r="EY90" i="22" s="1"/>
  <c r="EM90" i="22"/>
  <c r="EN90" i="22" s="1"/>
  <c r="EB90" i="22"/>
  <c r="EC90" i="22" s="1"/>
  <c r="DQ90" i="22"/>
  <c r="DR90" i="22" s="1"/>
  <c r="DF90" i="22"/>
  <c r="DG90" i="22" s="1"/>
  <c r="CU90" i="22"/>
  <c r="CV90" i="22" s="1"/>
  <c r="CJ90" i="22"/>
  <c r="CK90" i="22" s="1"/>
  <c r="BZ90" i="22"/>
  <c r="BN90" i="22"/>
  <c r="BO90" i="22" s="1"/>
  <c r="BC90" i="22"/>
  <c r="BD90" i="22" s="1"/>
  <c r="AR90" i="22"/>
  <c r="AS90" i="22" s="1"/>
  <c r="AG90" i="22"/>
  <c r="AH90" i="22" s="1"/>
  <c r="V90" i="22"/>
  <c r="W90" i="22" s="1"/>
  <c r="K90" i="22"/>
  <c r="L90" i="22" s="1"/>
  <c r="GC89" i="22"/>
  <c r="GD89" i="22" s="1"/>
  <c r="FR89" i="22"/>
  <c r="FS89" i="22" s="1"/>
  <c r="FG89" i="22"/>
  <c r="FH89" i="22" s="1"/>
  <c r="EV89" i="22"/>
  <c r="EW89" i="22" s="1"/>
  <c r="EK89" i="22"/>
  <c r="EL89" i="22" s="1"/>
  <c r="DZ89" i="22"/>
  <c r="EA89" i="22" s="1"/>
  <c r="DO89" i="22"/>
  <c r="DP89" i="22" s="1"/>
  <c r="DD89" i="22"/>
  <c r="DE89" i="22" s="1"/>
  <c r="CS89" i="22"/>
  <c r="CT89" i="22" s="1"/>
  <c r="CH89" i="22"/>
  <c r="CI89" i="22" s="1"/>
  <c r="BX89" i="22"/>
  <c r="BL89" i="22"/>
  <c r="BM89" i="22" s="1"/>
  <c r="BA89" i="22"/>
  <c r="BB89" i="22" s="1"/>
  <c r="AP89" i="22"/>
  <c r="AQ89" i="22" s="1"/>
  <c r="AE89" i="22"/>
  <c r="AF89" i="22" s="1"/>
  <c r="T89" i="22"/>
  <c r="U89" i="22" s="1"/>
  <c r="I89" i="22"/>
  <c r="J89" i="22" s="1"/>
  <c r="GA88" i="22"/>
  <c r="GB88" i="22" s="1"/>
  <c r="FP88" i="22"/>
  <c r="FQ88" i="22" s="1"/>
  <c r="FE88" i="22"/>
  <c r="FF88" i="22" s="1"/>
  <c r="ET88" i="22"/>
  <c r="EU88" i="22" s="1"/>
  <c r="EI88" i="22"/>
  <c r="EJ88" i="22" s="1"/>
  <c r="DX88" i="22"/>
  <c r="DY88" i="22" s="1"/>
  <c r="DM88" i="22"/>
  <c r="DN88" i="22" s="1"/>
  <c r="DB88" i="22"/>
  <c r="DC88" i="22" s="1"/>
  <c r="CQ88" i="22"/>
  <c r="CR88" i="22" s="1"/>
  <c r="CF88" i="22"/>
  <c r="CG88" i="22" s="1"/>
  <c r="BV88" i="22"/>
  <c r="BJ88" i="22"/>
  <c r="BK88" i="22" s="1"/>
  <c r="AY88" i="22"/>
  <c r="AZ88" i="22" s="1"/>
  <c r="AN88" i="22"/>
  <c r="AO88" i="22" s="1"/>
  <c r="AC88" i="22"/>
  <c r="AD88" i="22" s="1"/>
  <c r="R88" i="22"/>
  <c r="S88" i="22" s="1"/>
  <c r="GE87" i="22"/>
  <c r="GF87" i="22" s="1"/>
  <c r="FT87" i="22"/>
  <c r="FU87" i="22" s="1"/>
  <c r="FI87" i="22"/>
  <c r="FJ87" i="22" s="1"/>
  <c r="EX87" i="22"/>
  <c r="EY87" i="22" s="1"/>
  <c r="EM87" i="22"/>
  <c r="EN87" i="22" s="1"/>
  <c r="EB87" i="22"/>
  <c r="EC87" i="22" s="1"/>
  <c r="DQ87" i="22"/>
  <c r="DR87" i="22" s="1"/>
  <c r="DF87" i="22"/>
  <c r="DG87" i="22" s="1"/>
  <c r="CU87" i="22"/>
  <c r="CV87" i="22" s="1"/>
  <c r="CJ87" i="22"/>
  <c r="CK87" i="22" s="1"/>
  <c r="BZ87" i="22"/>
  <c r="BN87" i="22"/>
  <c r="BO87" i="22" s="1"/>
  <c r="BC87" i="22"/>
  <c r="BD87" i="22" s="1"/>
  <c r="AR87" i="22"/>
  <c r="AS87" i="22" s="1"/>
  <c r="AG87" i="22"/>
  <c r="AH87" i="22" s="1"/>
  <c r="V87" i="22"/>
  <c r="W87" i="22" s="1"/>
  <c r="K87" i="22"/>
  <c r="L87" i="22" s="1"/>
  <c r="GC86" i="22"/>
  <c r="GD86" i="22" s="1"/>
  <c r="FR86" i="22"/>
  <c r="FS86" i="22" s="1"/>
  <c r="FG86" i="22"/>
  <c r="FH86" i="22" s="1"/>
  <c r="EV86" i="22"/>
  <c r="EW86" i="22" s="1"/>
  <c r="EK86" i="22"/>
  <c r="EL86" i="22" s="1"/>
  <c r="DZ86" i="22"/>
  <c r="EA86" i="22" s="1"/>
  <c r="DO86" i="22"/>
  <c r="DP86" i="22" s="1"/>
  <c r="DD86" i="22"/>
  <c r="DE86" i="22" s="1"/>
  <c r="CS86" i="22"/>
  <c r="CT86" i="22" s="1"/>
  <c r="CH86" i="22"/>
  <c r="CI86" i="22" s="1"/>
  <c r="BX86" i="22"/>
  <c r="BL86" i="22"/>
  <c r="BM86" i="22" s="1"/>
  <c r="BA86" i="22"/>
  <c r="BB86" i="22" s="1"/>
  <c r="AP86" i="22"/>
  <c r="AQ86" i="22" s="1"/>
  <c r="AE86" i="22"/>
  <c r="AF86" i="22" s="1"/>
  <c r="T86" i="22"/>
  <c r="U86" i="22" s="1"/>
  <c r="I86" i="22"/>
  <c r="J86" i="22" s="1"/>
  <c r="GA85" i="22"/>
  <c r="GB85" i="22" s="1"/>
  <c r="FP85" i="22"/>
  <c r="FQ85" i="22" s="1"/>
  <c r="FE85" i="22"/>
  <c r="FF85" i="22" s="1"/>
  <c r="ET85" i="22"/>
  <c r="EU85" i="22" s="1"/>
  <c r="EI85" i="22"/>
  <c r="EJ85" i="22" s="1"/>
  <c r="DX85" i="22"/>
  <c r="DY85" i="22" s="1"/>
  <c r="DM85" i="22"/>
  <c r="DN85" i="22" s="1"/>
  <c r="DB85" i="22"/>
  <c r="DC85" i="22" s="1"/>
  <c r="CQ85" i="22"/>
  <c r="CR85" i="22" s="1"/>
  <c r="CF85" i="22"/>
  <c r="CG85" i="22" s="1"/>
  <c r="BV85" i="22"/>
  <c r="BJ85" i="22"/>
  <c r="BK85" i="22" s="1"/>
  <c r="AY85" i="22"/>
  <c r="AZ85" i="22" s="1"/>
  <c r="AN85" i="22"/>
  <c r="AO85" i="22" s="1"/>
  <c r="AC85" i="22"/>
  <c r="AD85" i="22" s="1"/>
  <c r="R85" i="22"/>
  <c r="S85" i="22" s="1"/>
  <c r="H85" i="22"/>
  <c r="GE84" i="22"/>
  <c r="GF84" i="22" s="1"/>
  <c r="FT84" i="22"/>
  <c r="FU84" i="22" s="1"/>
  <c r="FI84" i="22"/>
  <c r="FJ84" i="22" s="1"/>
  <c r="EX84" i="22"/>
  <c r="EY84" i="22" s="1"/>
  <c r="EM84" i="22"/>
  <c r="EN84" i="22" s="1"/>
  <c r="EB84" i="22"/>
  <c r="EC84" i="22" s="1"/>
  <c r="DQ84" i="22"/>
  <c r="DR84" i="22" s="1"/>
  <c r="DF84" i="22"/>
  <c r="DG84" i="22" s="1"/>
  <c r="CU84" i="22"/>
  <c r="CV84" i="22" s="1"/>
  <c r="CJ84" i="22"/>
  <c r="CK84" i="22" s="1"/>
  <c r="BZ84" i="22"/>
  <c r="BN84" i="22"/>
  <c r="BO84" i="22" s="1"/>
  <c r="BC84" i="22"/>
  <c r="BD84" i="22" s="1"/>
  <c r="AR84" i="22"/>
  <c r="AS84" i="22" s="1"/>
  <c r="AG84" i="22"/>
  <c r="AH84" i="22" s="1"/>
  <c r="V84" i="22"/>
  <c r="W84" i="22" s="1"/>
  <c r="K84" i="22"/>
  <c r="L84" i="22" s="1"/>
  <c r="GC83" i="22"/>
  <c r="GD83" i="22" s="1"/>
  <c r="FR83" i="22"/>
  <c r="FS83" i="22" s="1"/>
  <c r="FG83" i="22"/>
  <c r="FH83" i="22" s="1"/>
  <c r="EV83" i="22"/>
  <c r="EW83" i="22" s="1"/>
  <c r="EK83" i="22"/>
  <c r="EL83" i="22" s="1"/>
  <c r="DZ83" i="22"/>
  <c r="EA83" i="22" s="1"/>
  <c r="DO83" i="22"/>
  <c r="DP83" i="22" s="1"/>
  <c r="DD83" i="22"/>
  <c r="DE83" i="22" s="1"/>
  <c r="CS83" i="22"/>
  <c r="CT83" i="22" s="1"/>
  <c r="CH83" i="22"/>
  <c r="CI83" i="22" s="1"/>
  <c r="BX83" i="22"/>
  <c r="BL83" i="22"/>
  <c r="BM83" i="22" s="1"/>
  <c r="BA83" i="22"/>
  <c r="BB83" i="22" s="1"/>
  <c r="AP83" i="22"/>
  <c r="AQ83" i="22" s="1"/>
  <c r="AE83" i="22"/>
  <c r="AF83" i="22" s="1"/>
  <c r="T83" i="22"/>
  <c r="U83" i="22" s="1"/>
  <c r="I83" i="22"/>
  <c r="J83" i="22" s="1"/>
  <c r="GA82" i="22"/>
  <c r="GB82" i="22" s="1"/>
  <c r="FP82" i="22"/>
  <c r="FQ82" i="22" s="1"/>
  <c r="FE82" i="22"/>
  <c r="FF82" i="22" s="1"/>
  <c r="ET82" i="22"/>
  <c r="EU82" i="22" s="1"/>
  <c r="EI82" i="22"/>
  <c r="EJ82" i="22" s="1"/>
  <c r="DX82" i="22"/>
  <c r="DY82" i="22" s="1"/>
  <c r="DM82" i="22"/>
  <c r="DN82" i="22" s="1"/>
  <c r="DB82" i="22"/>
  <c r="DC82" i="22" s="1"/>
  <c r="CQ82" i="22"/>
  <c r="CR82" i="22" s="1"/>
  <c r="CF82" i="22"/>
  <c r="CG82" i="22" s="1"/>
  <c r="BV82" i="22"/>
  <c r="BJ82" i="22"/>
  <c r="BK82" i="22" s="1"/>
  <c r="AY82" i="22"/>
  <c r="AZ82" i="22" s="1"/>
  <c r="AN82" i="22"/>
  <c r="AO82" i="22" s="1"/>
  <c r="AC82" i="22"/>
  <c r="AD82" i="22" s="1"/>
  <c r="R82" i="22"/>
  <c r="S82" i="22" s="1"/>
  <c r="GE81" i="22"/>
  <c r="GF81" i="22" s="1"/>
  <c r="FT81" i="22"/>
  <c r="FU81" i="22" s="1"/>
  <c r="FI81" i="22"/>
  <c r="FJ81" i="22" s="1"/>
  <c r="EX81" i="22"/>
  <c r="EY81" i="22" s="1"/>
  <c r="EM81" i="22"/>
  <c r="EN81" i="22" s="1"/>
  <c r="EB81" i="22"/>
  <c r="EC81" i="22" s="1"/>
  <c r="DQ81" i="22"/>
  <c r="DR81" i="22" s="1"/>
  <c r="DF81" i="22"/>
  <c r="DG81" i="22" s="1"/>
  <c r="CU81" i="22"/>
  <c r="CV81" i="22" s="1"/>
  <c r="CJ81" i="22"/>
  <c r="CK81" i="22" s="1"/>
  <c r="BZ81" i="22"/>
  <c r="BN81" i="22"/>
  <c r="BO81" i="22" s="1"/>
  <c r="BC81" i="22"/>
  <c r="BD81" i="22" s="1"/>
  <c r="AR81" i="22"/>
  <c r="AS81" i="22" s="1"/>
  <c r="AG81" i="22"/>
  <c r="AH81" i="22" s="1"/>
  <c r="V81" i="22"/>
  <c r="W81" i="22" s="1"/>
  <c r="K81" i="22"/>
  <c r="L81" i="22" s="1"/>
  <c r="GC80" i="22"/>
  <c r="GD80" i="22" s="1"/>
  <c r="FR80" i="22"/>
  <c r="FS80" i="22" s="1"/>
  <c r="FG80" i="22"/>
  <c r="FH80" i="22" s="1"/>
  <c r="EV80" i="22"/>
  <c r="EW80" i="22" s="1"/>
  <c r="EK80" i="22"/>
  <c r="EL80" i="22" s="1"/>
  <c r="DZ80" i="22"/>
  <c r="EA80" i="22" s="1"/>
  <c r="DO80" i="22"/>
  <c r="DP80" i="22" s="1"/>
  <c r="DD80" i="22"/>
  <c r="DE80" i="22" s="1"/>
  <c r="CS80" i="22"/>
  <c r="CT80" i="22" s="1"/>
  <c r="CH80" i="22"/>
  <c r="CI80" i="22" s="1"/>
  <c r="BX80" i="22"/>
  <c r="BL80" i="22"/>
  <c r="BM80" i="22" s="1"/>
  <c r="BA80" i="22"/>
  <c r="BB80" i="22" s="1"/>
  <c r="AP80" i="22"/>
  <c r="AQ80" i="22" s="1"/>
  <c r="AE80" i="22"/>
  <c r="AF80" i="22" s="1"/>
  <c r="T80" i="22"/>
  <c r="U80" i="22" s="1"/>
  <c r="I80" i="22"/>
  <c r="J80" i="22" s="1"/>
  <c r="GA79" i="22"/>
  <c r="GB79" i="22" s="1"/>
  <c r="FP79" i="22"/>
  <c r="FQ79" i="22" s="1"/>
  <c r="FE79" i="22"/>
  <c r="FF79" i="22" s="1"/>
  <c r="ET79" i="22"/>
  <c r="EU79" i="22" s="1"/>
  <c r="EI79" i="22"/>
  <c r="EJ79" i="22" s="1"/>
  <c r="DX79" i="22"/>
  <c r="DY79" i="22" s="1"/>
  <c r="DM79" i="22"/>
  <c r="DN79" i="22" s="1"/>
  <c r="DB79" i="22"/>
  <c r="DC79" i="22" s="1"/>
  <c r="CQ79" i="22"/>
  <c r="CR79" i="22" s="1"/>
  <c r="CF79" i="22"/>
  <c r="CG79" i="22" s="1"/>
  <c r="BV79" i="22"/>
  <c r="BJ79" i="22"/>
  <c r="BK79" i="22" s="1"/>
  <c r="AY79" i="22"/>
  <c r="AZ79" i="22" s="1"/>
  <c r="AN79" i="22"/>
  <c r="AO79" i="22" s="1"/>
  <c r="AC79" i="22"/>
  <c r="AD79" i="22" s="1"/>
  <c r="R79" i="22"/>
  <c r="S79" i="22" s="1"/>
  <c r="H79" i="22"/>
  <c r="GE78" i="22"/>
  <c r="GF78" i="22" s="1"/>
  <c r="FT78" i="22"/>
  <c r="FU78" i="22" s="1"/>
  <c r="FI78" i="22"/>
  <c r="FJ78" i="22" s="1"/>
  <c r="EX78" i="22"/>
  <c r="EY78" i="22" s="1"/>
  <c r="EM78" i="22"/>
  <c r="EN78" i="22" s="1"/>
  <c r="EB78" i="22"/>
  <c r="EC78" i="22" s="1"/>
  <c r="DQ78" i="22"/>
  <c r="DR78" i="22" s="1"/>
  <c r="DF78" i="22"/>
  <c r="DG78" i="22" s="1"/>
  <c r="CU78" i="22"/>
  <c r="CV78" i="22" s="1"/>
  <c r="CJ78" i="22"/>
  <c r="CK78" i="22" s="1"/>
  <c r="BZ78" i="22"/>
  <c r="BN78" i="22"/>
  <c r="BO78" i="22" s="1"/>
  <c r="BC78" i="22"/>
  <c r="BD78" i="22" s="1"/>
  <c r="AR78" i="22"/>
  <c r="AS78" i="22" s="1"/>
  <c r="AG78" i="22"/>
  <c r="AH78" i="22" s="1"/>
  <c r="V78" i="22"/>
  <c r="W78" i="22" s="1"/>
  <c r="K78" i="22"/>
  <c r="L78" i="22" s="1"/>
  <c r="GC77" i="22"/>
  <c r="GD77" i="22" s="1"/>
  <c r="FR77" i="22"/>
  <c r="FS77" i="22" s="1"/>
  <c r="FG77" i="22"/>
  <c r="FH77" i="22" s="1"/>
  <c r="EV77" i="22"/>
  <c r="EW77" i="22" s="1"/>
  <c r="EK77" i="22"/>
  <c r="EL77" i="22" s="1"/>
  <c r="DZ77" i="22"/>
  <c r="EA77" i="22" s="1"/>
  <c r="DO77" i="22"/>
  <c r="DP77" i="22" s="1"/>
  <c r="DD77" i="22"/>
  <c r="DE77" i="22" s="1"/>
  <c r="CS77" i="22"/>
  <c r="CT77" i="22" s="1"/>
  <c r="CH77" i="22"/>
  <c r="CI77" i="22" s="1"/>
  <c r="BX77" i="22"/>
  <c r="BL77" i="22"/>
  <c r="BM77" i="22" s="1"/>
  <c r="BA77" i="22"/>
  <c r="BB77" i="22" s="1"/>
  <c r="AP77" i="22"/>
  <c r="AQ77" i="22" s="1"/>
  <c r="AE77" i="22"/>
  <c r="AF77" i="22" s="1"/>
  <c r="T77" i="22"/>
  <c r="U77" i="22" s="1"/>
  <c r="I77" i="22"/>
  <c r="J77" i="22" s="1"/>
  <c r="GA76" i="22"/>
  <c r="GB76" i="22" s="1"/>
  <c r="FP76" i="22"/>
  <c r="FQ76" i="22" s="1"/>
  <c r="FE76" i="22"/>
  <c r="FF76" i="22" s="1"/>
  <c r="ET76" i="22"/>
  <c r="EU76" i="22" s="1"/>
  <c r="EI76" i="22"/>
  <c r="EJ76" i="22" s="1"/>
  <c r="DX76" i="22"/>
  <c r="DY76" i="22" s="1"/>
  <c r="DM76" i="22"/>
  <c r="DN76" i="22" s="1"/>
  <c r="DB76" i="22"/>
  <c r="DC76" i="22" s="1"/>
  <c r="CQ76" i="22"/>
  <c r="CR76" i="22" s="1"/>
  <c r="CF76" i="22"/>
  <c r="CG76" i="22" s="1"/>
  <c r="BV76" i="22"/>
  <c r="BJ76" i="22"/>
  <c r="BK76" i="22" s="1"/>
  <c r="AY76" i="22"/>
  <c r="AZ76" i="22" s="1"/>
  <c r="AN76" i="22"/>
  <c r="AO76" i="22" s="1"/>
  <c r="AC76" i="22"/>
  <c r="AD76" i="22" s="1"/>
  <c r="R76" i="22"/>
  <c r="S76" i="22" s="1"/>
  <c r="GE75" i="22"/>
  <c r="GF75" i="22" s="1"/>
  <c r="FT75" i="22"/>
  <c r="FU75" i="22" s="1"/>
  <c r="FI75" i="22"/>
  <c r="FJ75" i="22" s="1"/>
  <c r="EX75" i="22"/>
  <c r="EY75" i="22" s="1"/>
  <c r="EM75" i="22"/>
  <c r="EN75" i="22" s="1"/>
  <c r="EB75" i="22"/>
  <c r="EC75" i="22" s="1"/>
  <c r="DQ75" i="22"/>
  <c r="DR75" i="22" s="1"/>
  <c r="DF75" i="22"/>
  <c r="DG75" i="22" s="1"/>
  <c r="CU75" i="22"/>
  <c r="CV75" i="22" s="1"/>
  <c r="CJ75" i="22"/>
  <c r="CK75" i="22" s="1"/>
  <c r="BZ75" i="22"/>
  <c r="BN75" i="22"/>
  <c r="BO75" i="22" s="1"/>
  <c r="BC75" i="22"/>
  <c r="BD75" i="22" s="1"/>
  <c r="AR75" i="22"/>
  <c r="AS75" i="22" s="1"/>
  <c r="AG75" i="22"/>
  <c r="AH75" i="22" s="1"/>
  <c r="V75" i="22"/>
  <c r="W75" i="22" s="1"/>
  <c r="K75" i="22"/>
  <c r="L75" i="22" s="1"/>
  <c r="GC74" i="22"/>
  <c r="GD74" i="22" s="1"/>
  <c r="FR74" i="22"/>
  <c r="FS74" i="22" s="1"/>
  <c r="FG74" i="22"/>
  <c r="FH74" i="22" s="1"/>
  <c r="EV74" i="22"/>
  <c r="EW74" i="22" s="1"/>
  <c r="EK74" i="22"/>
  <c r="EL74" i="22" s="1"/>
  <c r="DZ74" i="22"/>
  <c r="EA74" i="22" s="1"/>
  <c r="DO74" i="22"/>
  <c r="DP74" i="22" s="1"/>
  <c r="DD74" i="22"/>
  <c r="DE74" i="22" s="1"/>
  <c r="CS74" i="22"/>
  <c r="CT74" i="22" s="1"/>
  <c r="CH74" i="22"/>
  <c r="CI74" i="22" s="1"/>
  <c r="BX74" i="22"/>
  <c r="BL74" i="22"/>
  <c r="BM74" i="22" s="1"/>
  <c r="BA74" i="22"/>
  <c r="BB74" i="22" s="1"/>
  <c r="AP74" i="22"/>
  <c r="AQ74" i="22" s="1"/>
  <c r="AE74" i="22"/>
  <c r="AF74" i="22" s="1"/>
  <c r="T74" i="22"/>
  <c r="U74" i="22" s="1"/>
  <c r="I74" i="22"/>
  <c r="J74" i="22" s="1"/>
  <c r="GA73" i="22"/>
  <c r="GB73" i="22" s="1"/>
  <c r="FP73" i="22"/>
  <c r="FQ73" i="22" s="1"/>
  <c r="FE73" i="22"/>
  <c r="FF73" i="22" s="1"/>
  <c r="ET73" i="22"/>
  <c r="EU73" i="22" s="1"/>
  <c r="EI73" i="22"/>
  <c r="EJ73" i="22" s="1"/>
  <c r="DX73" i="22"/>
  <c r="DY73" i="22" s="1"/>
  <c r="DM73" i="22"/>
  <c r="DN73" i="22" s="1"/>
  <c r="DB73" i="22"/>
  <c r="DC73" i="22" s="1"/>
  <c r="CQ73" i="22"/>
  <c r="CR73" i="22" s="1"/>
  <c r="CF73" i="22"/>
  <c r="CG73" i="22" s="1"/>
  <c r="BV73" i="22"/>
  <c r="BJ73" i="22"/>
  <c r="BK73" i="22" s="1"/>
  <c r="AY73" i="22"/>
  <c r="AZ73" i="22" s="1"/>
  <c r="AN73" i="22"/>
  <c r="AO73" i="22" s="1"/>
  <c r="AC73" i="22"/>
  <c r="AD73" i="22" s="1"/>
  <c r="R73" i="22"/>
  <c r="S73" i="22" s="1"/>
  <c r="H73" i="22"/>
  <c r="GE72" i="22"/>
  <c r="GF72" i="22" s="1"/>
  <c r="FT72" i="22"/>
  <c r="FU72" i="22" s="1"/>
  <c r="FI72" i="22"/>
  <c r="FJ72" i="22" s="1"/>
  <c r="EX72" i="22"/>
  <c r="EY72" i="22" s="1"/>
  <c r="EM72" i="22"/>
  <c r="EN72" i="22" s="1"/>
  <c r="EB72" i="22"/>
  <c r="EC72" i="22" s="1"/>
  <c r="DQ72" i="22"/>
  <c r="DR72" i="22" s="1"/>
  <c r="DF72" i="22"/>
  <c r="DG72" i="22" s="1"/>
  <c r="CU72" i="22"/>
  <c r="CV72" i="22" s="1"/>
  <c r="CJ72" i="22"/>
  <c r="CK72" i="22" s="1"/>
  <c r="BZ72" i="22"/>
  <c r="BN72" i="22"/>
  <c r="BO72" i="22" s="1"/>
  <c r="BC72" i="22"/>
  <c r="BD72" i="22" s="1"/>
  <c r="AR72" i="22"/>
  <c r="AS72" i="22" s="1"/>
  <c r="AG72" i="22"/>
  <c r="AH72" i="22" s="1"/>
  <c r="V72" i="22"/>
  <c r="W72" i="22" s="1"/>
  <c r="K72" i="22"/>
  <c r="L72" i="22" s="1"/>
  <c r="GC71" i="22"/>
  <c r="GD71" i="22" s="1"/>
  <c r="FR71" i="22"/>
  <c r="FS71" i="22" s="1"/>
  <c r="FG71" i="22"/>
  <c r="FH71" i="22" s="1"/>
  <c r="EV71" i="22"/>
  <c r="EW71" i="22" s="1"/>
  <c r="EK71" i="22"/>
  <c r="EL71" i="22" s="1"/>
  <c r="DZ71" i="22"/>
  <c r="EA71" i="22" s="1"/>
  <c r="DO71" i="22"/>
  <c r="DP71" i="22" s="1"/>
  <c r="DD71" i="22"/>
  <c r="DE71" i="22" s="1"/>
  <c r="CS71" i="22"/>
  <c r="CT71" i="22" s="1"/>
  <c r="CH71" i="22"/>
  <c r="CI71" i="22" s="1"/>
  <c r="BX71" i="22"/>
  <c r="BL71" i="22"/>
  <c r="BM71" i="22" s="1"/>
  <c r="BA71" i="22"/>
  <c r="BB71" i="22" s="1"/>
  <c r="AP71" i="22"/>
  <c r="AQ71" i="22" s="1"/>
  <c r="AE71" i="22"/>
  <c r="AF71" i="22" s="1"/>
  <c r="T71" i="22"/>
  <c r="U71" i="22" s="1"/>
  <c r="I71" i="22"/>
  <c r="J71" i="22" s="1"/>
  <c r="GA70" i="22"/>
  <c r="GB70" i="22" s="1"/>
  <c r="FP70" i="22"/>
  <c r="FQ70" i="22" s="1"/>
  <c r="FE70" i="22"/>
  <c r="FF70" i="22" s="1"/>
  <c r="ET70" i="22"/>
  <c r="EU70" i="22" s="1"/>
  <c r="EI70" i="22"/>
  <c r="EJ70" i="22" s="1"/>
  <c r="DX70" i="22"/>
  <c r="DY70" i="22" s="1"/>
  <c r="DM70" i="22"/>
  <c r="DN70" i="22" s="1"/>
  <c r="DB70" i="22"/>
  <c r="DC70" i="22" s="1"/>
  <c r="CQ70" i="22"/>
  <c r="CR70" i="22" s="1"/>
  <c r="CF70" i="22"/>
  <c r="CG70" i="22" s="1"/>
  <c r="BV70" i="22"/>
  <c r="BJ70" i="22"/>
  <c r="BK70" i="22" s="1"/>
  <c r="AY70" i="22"/>
  <c r="AZ70" i="22" s="1"/>
  <c r="AN70" i="22"/>
  <c r="AO70" i="22" s="1"/>
  <c r="AC70" i="22"/>
  <c r="AD70" i="22" s="1"/>
  <c r="R70" i="22"/>
  <c r="S70" i="22" s="1"/>
  <c r="GE69" i="22"/>
  <c r="GF69" i="22" s="1"/>
  <c r="FT69" i="22"/>
  <c r="FU69" i="22" s="1"/>
  <c r="FI69" i="22"/>
  <c r="FJ69" i="22" s="1"/>
  <c r="EX69" i="22"/>
  <c r="EY69" i="22" s="1"/>
  <c r="EM69" i="22"/>
  <c r="EN69" i="22" s="1"/>
  <c r="EB69" i="22"/>
  <c r="EC69" i="22" s="1"/>
  <c r="DQ69" i="22"/>
  <c r="DR69" i="22" s="1"/>
  <c r="DF69" i="22"/>
  <c r="DG69" i="22" s="1"/>
  <c r="CU69" i="22"/>
  <c r="CV69" i="22" s="1"/>
  <c r="CJ69" i="22"/>
  <c r="CK69" i="22" s="1"/>
  <c r="BZ69" i="22"/>
  <c r="BN69" i="22"/>
  <c r="BO69" i="22" s="1"/>
  <c r="BC69" i="22"/>
  <c r="BD69" i="22" s="1"/>
  <c r="AR69" i="22"/>
  <c r="AS69" i="22" s="1"/>
  <c r="AG69" i="22"/>
  <c r="AH69" i="22" s="1"/>
  <c r="V69" i="22"/>
  <c r="W69" i="22" s="1"/>
  <c r="K69" i="22"/>
  <c r="L69" i="22" s="1"/>
  <c r="GC68" i="22"/>
  <c r="GD68" i="22" s="1"/>
  <c r="FR68" i="22"/>
  <c r="FS68" i="22" s="1"/>
  <c r="FG68" i="22"/>
  <c r="FH68" i="22" s="1"/>
  <c r="EV68" i="22"/>
  <c r="EW68" i="22" s="1"/>
  <c r="EK68" i="22"/>
  <c r="EL68" i="22" s="1"/>
  <c r="DZ68" i="22"/>
  <c r="EA68" i="22" s="1"/>
  <c r="DO68" i="22"/>
  <c r="DP68" i="22" s="1"/>
  <c r="DD68" i="22"/>
  <c r="DE68" i="22" s="1"/>
  <c r="CS68" i="22"/>
  <c r="CT68" i="22" s="1"/>
  <c r="CH68" i="22"/>
  <c r="CI68" i="22" s="1"/>
  <c r="BX68" i="22"/>
  <c r="BL68" i="22"/>
  <c r="BM68" i="22" s="1"/>
  <c r="BA68" i="22"/>
  <c r="BB68" i="22" s="1"/>
  <c r="AP68" i="22"/>
  <c r="AQ68" i="22" s="1"/>
  <c r="AE68" i="22"/>
  <c r="AF68" i="22" s="1"/>
  <c r="T68" i="22"/>
  <c r="U68" i="22" s="1"/>
  <c r="I68" i="22"/>
  <c r="J68" i="22" s="1"/>
  <c r="GA67" i="22"/>
  <c r="GB67" i="22" s="1"/>
  <c r="FP67" i="22"/>
  <c r="FQ67" i="22" s="1"/>
  <c r="FE67" i="22"/>
  <c r="FF67" i="22" s="1"/>
  <c r="ET67" i="22"/>
  <c r="EU67" i="22" s="1"/>
  <c r="EI67" i="22"/>
  <c r="EJ67" i="22" s="1"/>
  <c r="DX67" i="22"/>
  <c r="DY67" i="22" s="1"/>
  <c r="DM67" i="22"/>
  <c r="DN67" i="22" s="1"/>
  <c r="DB67" i="22"/>
  <c r="DC67" i="22" s="1"/>
  <c r="CQ67" i="22"/>
  <c r="CR67" i="22" s="1"/>
  <c r="CF67" i="22"/>
  <c r="CG67" i="22" s="1"/>
  <c r="BV67" i="22"/>
  <c r="BJ67" i="22"/>
  <c r="BK67" i="22" s="1"/>
  <c r="AY67" i="22"/>
  <c r="AZ67" i="22" s="1"/>
  <c r="AN67" i="22"/>
  <c r="AO67" i="22" s="1"/>
  <c r="AC67" i="22"/>
  <c r="AD67" i="22" s="1"/>
  <c r="R67" i="22"/>
  <c r="S67" i="22" s="1"/>
  <c r="H67" i="22"/>
  <c r="GE66" i="22"/>
  <c r="GF66" i="22" s="1"/>
  <c r="FT66" i="22"/>
  <c r="FU66" i="22" s="1"/>
  <c r="FI66" i="22"/>
  <c r="FJ66" i="22" s="1"/>
  <c r="EX66" i="22"/>
  <c r="EY66" i="22" s="1"/>
  <c r="EM66" i="22"/>
  <c r="EN66" i="22" s="1"/>
  <c r="EB66" i="22"/>
  <c r="EC66" i="22" s="1"/>
  <c r="DQ66" i="22"/>
  <c r="DR66" i="22" s="1"/>
  <c r="DF66" i="22"/>
  <c r="DG66" i="22" s="1"/>
  <c r="CU66" i="22"/>
  <c r="CV66" i="22" s="1"/>
  <c r="CJ66" i="22"/>
  <c r="CK66" i="22" s="1"/>
  <c r="BZ66" i="22"/>
  <c r="BN66" i="22"/>
  <c r="BO66" i="22" s="1"/>
  <c r="BC66" i="22"/>
  <c r="BD66" i="22" s="1"/>
  <c r="AR66" i="22"/>
  <c r="AS66" i="22" s="1"/>
  <c r="AG66" i="22"/>
  <c r="AH66" i="22" s="1"/>
  <c r="V66" i="22"/>
  <c r="W66" i="22" s="1"/>
  <c r="K66" i="22"/>
  <c r="L66" i="22" s="1"/>
  <c r="GC65" i="22"/>
  <c r="GD65" i="22" s="1"/>
  <c r="FR65" i="22"/>
  <c r="FS65" i="22" s="1"/>
  <c r="FG65" i="22"/>
  <c r="FH65" i="22" s="1"/>
  <c r="EV65" i="22"/>
  <c r="EW65" i="22" s="1"/>
  <c r="EK65" i="22"/>
  <c r="EL65" i="22" s="1"/>
  <c r="DZ65" i="22"/>
  <c r="EA65" i="22" s="1"/>
  <c r="DO65" i="22"/>
  <c r="DP65" i="22" s="1"/>
  <c r="DD65" i="22"/>
  <c r="DE65" i="22" s="1"/>
  <c r="CS65" i="22"/>
  <c r="CT65" i="22" s="1"/>
  <c r="CH65" i="22"/>
  <c r="CI65" i="22" s="1"/>
  <c r="BX65" i="22"/>
  <c r="BL65" i="22"/>
  <c r="BM65" i="22" s="1"/>
  <c r="BA65" i="22"/>
  <c r="BB65" i="22" s="1"/>
  <c r="AP65" i="22"/>
  <c r="AQ65" i="22" s="1"/>
  <c r="AE65" i="22"/>
  <c r="AF65" i="22" s="1"/>
  <c r="T65" i="22"/>
  <c r="U65" i="22" s="1"/>
  <c r="I65" i="22"/>
  <c r="J65" i="22" s="1"/>
  <c r="GA64" i="22"/>
  <c r="GB64" i="22" s="1"/>
  <c r="FP64" i="22"/>
  <c r="FQ64" i="22" s="1"/>
  <c r="FE64" i="22"/>
  <c r="FF64" i="22" s="1"/>
  <c r="ET64" i="22"/>
  <c r="EU64" i="22" s="1"/>
  <c r="EI64" i="22"/>
  <c r="EJ64" i="22" s="1"/>
  <c r="DX64" i="22"/>
  <c r="DY64" i="22" s="1"/>
  <c r="DM64" i="22"/>
  <c r="DN64" i="22" s="1"/>
  <c r="DB64" i="22"/>
  <c r="DC64" i="22" s="1"/>
  <c r="CQ64" i="22"/>
  <c r="CR64" i="22" s="1"/>
  <c r="CF64" i="22"/>
  <c r="CG64" i="22" s="1"/>
  <c r="BV64" i="22"/>
  <c r="BJ64" i="22"/>
  <c r="BK64" i="22" s="1"/>
  <c r="AY64" i="22"/>
  <c r="AZ64" i="22" s="1"/>
  <c r="AN64" i="22"/>
  <c r="AO64" i="22" s="1"/>
  <c r="AC64" i="22"/>
  <c r="AD64" i="22" s="1"/>
  <c r="R64" i="22"/>
  <c r="S64" i="22" s="1"/>
  <c r="GE63" i="22"/>
  <c r="GF63" i="22" s="1"/>
  <c r="FT63" i="22"/>
  <c r="FU63" i="22" s="1"/>
  <c r="FI63" i="22"/>
  <c r="FJ63" i="22" s="1"/>
  <c r="EX63" i="22"/>
  <c r="EY63" i="22" s="1"/>
  <c r="EM63" i="22"/>
  <c r="EN63" i="22" s="1"/>
  <c r="EB63" i="22"/>
  <c r="EC63" i="22" s="1"/>
  <c r="DQ63" i="22"/>
  <c r="DR63" i="22" s="1"/>
  <c r="DF63" i="22"/>
  <c r="DG63" i="22" s="1"/>
  <c r="CU63" i="22"/>
  <c r="CV63" i="22" s="1"/>
  <c r="CJ63" i="22"/>
  <c r="CK63" i="22" s="1"/>
  <c r="BZ63" i="22"/>
  <c r="BN63" i="22"/>
  <c r="BO63" i="22" s="1"/>
  <c r="BC63" i="22"/>
  <c r="BD63" i="22" s="1"/>
  <c r="AR63" i="22"/>
  <c r="AS63" i="22" s="1"/>
  <c r="AG63" i="22"/>
  <c r="AH63" i="22" s="1"/>
  <c r="V63" i="22"/>
  <c r="W63" i="22" s="1"/>
  <c r="K63" i="22"/>
  <c r="L63" i="22" s="1"/>
  <c r="GC62" i="22"/>
  <c r="GD62" i="22" s="1"/>
  <c r="FR62" i="22"/>
  <c r="FS62" i="22" s="1"/>
  <c r="FG62" i="22"/>
  <c r="FH62" i="22" s="1"/>
  <c r="EV62" i="22"/>
  <c r="EW62" i="22" s="1"/>
  <c r="EK62" i="22"/>
  <c r="EL62" i="22" s="1"/>
  <c r="DZ62" i="22"/>
  <c r="EA62" i="22" s="1"/>
  <c r="DO62" i="22"/>
  <c r="DP62" i="22" s="1"/>
  <c r="DD62" i="22"/>
  <c r="DE62" i="22" s="1"/>
  <c r="CS62" i="22"/>
  <c r="CT62" i="22" s="1"/>
  <c r="CH62" i="22"/>
  <c r="CI62" i="22" s="1"/>
  <c r="BX62" i="22"/>
  <c r="BL62" i="22"/>
  <c r="BM62" i="22" s="1"/>
  <c r="BA62" i="22"/>
  <c r="BB62" i="22" s="1"/>
  <c r="AP62" i="22"/>
  <c r="AQ62" i="22" s="1"/>
  <c r="AE62" i="22"/>
  <c r="AF62" i="22" s="1"/>
  <c r="T62" i="22"/>
  <c r="U62" i="22" s="1"/>
  <c r="I62" i="22"/>
  <c r="J62" i="22" s="1"/>
  <c r="GA61" i="22"/>
  <c r="GB61" i="22" s="1"/>
  <c r="FP61" i="22"/>
  <c r="FQ61" i="22" s="1"/>
  <c r="FE61" i="22"/>
  <c r="FF61" i="22" s="1"/>
  <c r="ET61" i="22"/>
  <c r="EU61" i="22" s="1"/>
  <c r="EI61" i="22"/>
  <c r="EJ61" i="22" s="1"/>
  <c r="DX61" i="22"/>
  <c r="DY61" i="22" s="1"/>
  <c r="DM61" i="22"/>
  <c r="DN61" i="22" s="1"/>
  <c r="DB61" i="22"/>
  <c r="DC61" i="22" s="1"/>
  <c r="CQ61" i="22"/>
  <c r="CR61" i="22" s="1"/>
  <c r="CF61" i="22"/>
  <c r="CG61" i="22" s="1"/>
  <c r="BV61" i="22"/>
  <c r="BJ61" i="22"/>
  <c r="BK61" i="22" s="1"/>
  <c r="AY61" i="22"/>
  <c r="AZ61" i="22" s="1"/>
  <c r="AN61" i="22"/>
  <c r="AO61" i="22" s="1"/>
  <c r="AC61" i="22"/>
  <c r="AD61" i="22" s="1"/>
  <c r="R61" i="22"/>
  <c r="S61" i="22" s="1"/>
  <c r="H61" i="22"/>
  <c r="GE60" i="22"/>
  <c r="GF60" i="22" s="1"/>
  <c r="FT60" i="22"/>
  <c r="FU60" i="22" s="1"/>
  <c r="FI60" i="22"/>
  <c r="FJ60" i="22" s="1"/>
  <c r="EX60" i="22"/>
  <c r="EY60" i="22" s="1"/>
  <c r="EM60" i="22"/>
  <c r="EN60" i="22" s="1"/>
  <c r="EB60" i="22"/>
  <c r="EC60" i="22" s="1"/>
  <c r="DQ60" i="22"/>
  <c r="DR60" i="22" s="1"/>
  <c r="DF60" i="22"/>
  <c r="DG60" i="22" s="1"/>
  <c r="CU60" i="22"/>
  <c r="CV60" i="22" s="1"/>
  <c r="CJ60" i="22"/>
  <c r="CK60" i="22" s="1"/>
  <c r="BZ60" i="22"/>
  <c r="BN60" i="22"/>
  <c r="BO60" i="22" s="1"/>
  <c r="BC60" i="22"/>
  <c r="BD60" i="22" s="1"/>
  <c r="AR60" i="22"/>
  <c r="AS60" i="22" s="1"/>
  <c r="AG60" i="22"/>
  <c r="AH60" i="22" s="1"/>
  <c r="V60" i="22"/>
  <c r="W60" i="22" s="1"/>
  <c r="K60" i="22"/>
  <c r="L60" i="22" s="1"/>
  <c r="GC59" i="22"/>
  <c r="GD59" i="22" s="1"/>
  <c r="FR59" i="22"/>
  <c r="FS59" i="22" s="1"/>
  <c r="FG59" i="22"/>
  <c r="FH59" i="22" s="1"/>
  <c r="EV59" i="22"/>
  <c r="EW59" i="22" s="1"/>
  <c r="EK59" i="22"/>
  <c r="EL59" i="22" s="1"/>
  <c r="DZ59" i="22"/>
  <c r="EA59" i="22" s="1"/>
  <c r="DO59" i="22"/>
  <c r="DP59" i="22" s="1"/>
  <c r="DD59" i="22"/>
  <c r="DE59" i="22" s="1"/>
  <c r="CS59" i="22"/>
  <c r="CT59" i="22" s="1"/>
  <c r="CH59" i="22"/>
  <c r="CI59" i="22" s="1"/>
  <c r="BX59" i="22"/>
  <c r="BL59" i="22"/>
  <c r="BM59" i="22" s="1"/>
  <c r="BA59" i="22"/>
  <c r="BB59" i="22" s="1"/>
  <c r="AP59" i="22"/>
  <c r="AQ59" i="22" s="1"/>
  <c r="AE59" i="22"/>
  <c r="AF59" i="22" s="1"/>
  <c r="T59" i="22"/>
  <c r="U59" i="22" s="1"/>
  <c r="I59" i="22"/>
  <c r="J59" i="22" s="1"/>
  <c r="GA58" i="22"/>
  <c r="GB58" i="22" s="1"/>
  <c r="FP58" i="22"/>
  <c r="FQ58" i="22" s="1"/>
  <c r="FE58" i="22"/>
  <c r="FF58" i="22" s="1"/>
  <c r="ET58" i="22"/>
  <c r="EU58" i="22" s="1"/>
  <c r="EI58" i="22"/>
  <c r="EJ58" i="22" s="1"/>
  <c r="DX58" i="22"/>
  <c r="DY58" i="22" s="1"/>
  <c r="DM58" i="22"/>
  <c r="DN58" i="22" s="1"/>
  <c r="DB58" i="22"/>
  <c r="DC58" i="22" s="1"/>
  <c r="CQ58" i="22"/>
  <c r="CR58" i="22" s="1"/>
  <c r="CF58" i="22"/>
  <c r="CG58" i="22" s="1"/>
  <c r="BV58" i="22"/>
  <c r="BJ58" i="22"/>
  <c r="BK58" i="22" s="1"/>
  <c r="AY58" i="22"/>
  <c r="AZ58" i="22" s="1"/>
  <c r="AN58" i="22"/>
  <c r="AO58" i="22" s="1"/>
  <c r="AC58" i="22"/>
  <c r="AD58" i="22" s="1"/>
  <c r="R58" i="22"/>
  <c r="S58" i="22" s="1"/>
  <c r="GE57" i="22"/>
  <c r="GF57" i="22" s="1"/>
  <c r="FT57" i="22"/>
  <c r="FU57" i="22" s="1"/>
  <c r="FI57" i="22"/>
  <c r="FJ57" i="22" s="1"/>
  <c r="EX57" i="22"/>
  <c r="EY57" i="22" s="1"/>
  <c r="EM57" i="22"/>
  <c r="EN57" i="22" s="1"/>
  <c r="EB57" i="22"/>
  <c r="EC57" i="22" s="1"/>
  <c r="DQ57" i="22"/>
  <c r="DR57" i="22" s="1"/>
  <c r="DF57" i="22"/>
  <c r="DG57" i="22" s="1"/>
  <c r="CU57" i="22"/>
  <c r="CV57" i="22" s="1"/>
  <c r="CJ57" i="22"/>
  <c r="CK57" i="22" s="1"/>
  <c r="BZ57" i="22"/>
  <c r="BN57" i="22"/>
  <c r="BO57" i="22" s="1"/>
  <c r="BC57" i="22"/>
  <c r="BD57" i="22" s="1"/>
  <c r="AR57" i="22"/>
  <c r="AS57" i="22" s="1"/>
  <c r="AG57" i="22"/>
  <c r="AH57" i="22" s="1"/>
  <c r="V57" i="22"/>
  <c r="W57" i="22" s="1"/>
  <c r="K57" i="22"/>
  <c r="L57" i="22" s="1"/>
  <c r="GC56" i="22"/>
  <c r="GD56" i="22" s="1"/>
  <c r="FR56" i="22"/>
  <c r="FS56" i="22" s="1"/>
  <c r="FG56" i="22"/>
  <c r="FH56" i="22" s="1"/>
  <c r="EV56" i="22"/>
  <c r="EW56" i="22" s="1"/>
  <c r="EK56" i="22"/>
  <c r="EL56" i="22" s="1"/>
  <c r="DZ56" i="22"/>
  <c r="EA56" i="22" s="1"/>
  <c r="DO56" i="22"/>
  <c r="DP56" i="22" s="1"/>
  <c r="DD56" i="22"/>
  <c r="DE56" i="22" s="1"/>
  <c r="CS56" i="22"/>
  <c r="CT56" i="22" s="1"/>
  <c r="CH56" i="22"/>
  <c r="CI56" i="22" s="1"/>
  <c r="BX56" i="22"/>
  <c r="BL56" i="22"/>
  <c r="BM56" i="22" s="1"/>
  <c r="BA56" i="22"/>
  <c r="BB56" i="22" s="1"/>
  <c r="AP56" i="22"/>
  <c r="AQ56" i="22" s="1"/>
  <c r="AE56" i="22"/>
  <c r="AF56" i="22" s="1"/>
  <c r="T56" i="22"/>
  <c r="U56" i="22" s="1"/>
  <c r="I56" i="22"/>
  <c r="J56" i="22" s="1"/>
  <c r="GA55" i="22"/>
  <c r="GB55" i="22" s="1"/>
  <c r="FP55" i="22"/>
  <c r="FQ55" i="22" s="1"/>
  <c r="FE55" i="22"/>
  <c r="FF55" i="22" s="1"/>
  <c r="ET55" i="22"/>
  <c r="EU55" i="22" s="1"/>
  <c r="EI55" i="22"/>
  <c r="EJ55" i="22" s="1"/>
  <c r="DX55" i="22"/>
  <c r="DY55" i="22" s="1"/>
  <c r="DM55" i="22"/>
  <c r="DN55" i="22" s="1"/>
  <c r="DB55" i="22"/>
  <c r="DC55" i="22" s="1"/>
  <c r="CQ55" i="22"/>
  <c r="CR55" i="22" s="1"/>
  <c r="CF55" i="22"/>
  <c r="CG55" i="22" s="1"/>
  <c r="BV55" i="22"/>
  <c r="BJ55" i="22"/>
  <c r="BK55" i="22" s="1"/>
  <c r="AY55" i="22"/>
  <c r="AZ55" i="22" s="1"/>
  <c r="AN55" i="22"/>
  <c r="AO55" i="22" s="1"/>
  <c r="AC55" i="22"/>
  <c r="AD55" i="22" s="1"/>
  <c r="R55" i="22"/>
  <c r="S55" i="22" s="1"/>
  <c r="H55" i="22"/>
  <c r="GE54" i="22"/>
  <c r="GF54" i="22" s="1"/>
  <c r="FT54" i="22"/>
  <c r="FU54" i="22" s="1"/>
  <c r="FI54" i="22"/>
  <c r="FJ54" i="22" s="1"/>
  <c r="EX54" i="22"/>
  <c r="EY54" i="22" s="1"/>
  <c r="EM54" i="22"/>
  <c r="EN54" i="22" s="1"/>
  <c r="EB54" i="22"/>
  <c r="EC54" i="22" s="1"/>
  <c r="DQ54" i="22"/>
  <c r="DR54" i="22" s="1"/>
  <c r="DF54" i="22"/>
  <c r="DG54" i="22" s="1"/>
  <c r="CU54" i="22"/>
  <c r="CV54" i="22" s="1"/>
  <c r="CJ54" i="22"/>
  <c r="CK54" i="22" s="1"/>
  <c r="BZ54" i="22"/>
  <c r="BN54" i="22"/>
  <c r="BO54" i="22" s="1"/>
  <c r="BC54" i="22"/>
  <c r="BD54" i="22" s="1"/>
  <c r="AR54" i="22"/>
  <c r="AS54" i="22" s="1"/>
  <c r="AG54" i="22"/>
  <c r="AH54" i="22" s="1"/>
  <c r="V54" i="22"/>
  <c r="W54" i="22" s="1"/>
  <c r="K54" i="22"/>
  <c r="L54" i="22" s="1"/>
  <c r="GC53" i="22"/>
  <c r="GD53" i="22" s="1"/>
  <c r="FR53" i="22"/>
  <c r="FS53" i="22" s="1"/>
  <c r="FG53" i="22"/>
  <c r="FH53" i="22" s="1"/>
  <c r="EV53" i="22"/>
  <c r="EW53" i="22" s="1"/>
  <c r="EK53" i="22"/>
  <c r="EL53" i="22" s="1"/>
  <c r="DZ53" i="22"/>
  <c r="EA53" i="22" s="1"/>
  <c r="DO53" i="22"/>
  <c r="DP53" i="22" s="1"/>
  <c r="DD53" i="22"/>
  <c r="DE53" i="22" s="1"/>
  <c r="CS53" i="22"/>
  <c r="CT53" i="22" s="1"/>
  <c r="CH53" i="22"/>
  <c r="CI53" i="22" s="1"/>
  <c r="BX53" i="22"/>
  <c r="BL53" i="22"/>
  <c r="BM53" i="22" s="1"/>
  <c r="BA53" i="22"/>
  <c r="BB53" i="22" s="1"/>
  <c r="AP53" i="22"/>
  <c r="AQ53" i="22" s="1"/>
  <c r="AE53" i="22"/>
  <c r="AF53" i="22" s="1"/>
  <c r="T53" i="22"/>
  <c r="U53" i="22" s="1"/>
  <c r="I53" i="22"/>
  <c r="J53" i="22" s="1"/>
  <c r="GA52" i="22"/>
  <c r="GB52" i="22" s="1"/>
  <c r="FP52" i="22"/>
  <c r="FQ52" i="22" s="1"/>
  <c r="FE52" i="22"/>
  <c r="FF52" i="22" s="1"/>
  <c r="ET52" i="22"/>
  <c r="EU52" i="22" s="1"/>
  <c r="EI52" i="22"/>
  <c r="EJ52" i="22" s="1"/>
  <c r="DX52" i="22"/>
  <c r="DY52" i="22" s="1"/>
  <c r="DM52" i="22"/>
  <c r="DN52" i="22" s="1"/>
  <c r="DB52" i="22"/>
  <c r="DC52" i="22" s="1"/>
  <c r="CQ52" i="22"/>
  <c r="CR52" i="22" s="1"/>
  <c r="CF52" i="22"/>
  <c r="CG52" i="22" s="1"/>
  <c r="BV52" i="22"/>
  <c r="BJ52" i="22"/>
  <c r="BK52" i="22" s="1"/>
  <c r="AY52" i="22"/>
  <c r="AZ52" i="22" s="1"/>
  <c r="AN52" i="22"/>
  <c r="AO52" i="22" s="1"/>
  <c r="AC52" i="22"/>
  <c r="AD52" i="22" s="1"/>
  <c r="R52" i="22"/>
  <c r="S52" i="22" s="1"/>
  <c r="GE51" i="22"/>
  <c r="GF51" i="22" s="1"/>
  <c r="FT51" i="22"/>
  <c r="FU51" i="22" s="1"/>
  <c r="FI51" i="22"/>
  <c r="FJ51" i="22" s="1"/>
  <c r="EX51" i="22"/>
  <c r="EY51" i="22" s="1"/>
  <c r="EM51" i="22"/>
  <c r="EN51" i="22" s="1"/>
  <c r="EB51" i="22"/>
  <c r="EC51" i="22" s="1"/>
  <c r="DQ51" i="22"/>
  <c r="DR51" i="22" s="1"/>
  <c r="DF51" i="22"/>
  <c r="DG51" i="22" s="1"/>
  <c r="CU51" i="22"/>
  <c r="CV51" i="22" s="1"/>
  <c r="CJ51" i="22"/>
  <c r="CK51" i="22" s="1"/>
  <c r="BZ51" i="22"/>
  <c r="BN51" i="22"/>
  <c r="BO51" i="22" s="1"/>
  <c r="BC51" i="22"/>
  <c r="BD51" i="22" s="1"/>
  <c r="AR51" i="22"/>
  <c r="AS51" i="22" s="1"/>
  <c r="AG51" i="22"/>
  <c r="AH51" i="22" s="1"/>
  <c r="V51" i="22"/>
  <c r="W51" i="22" s="1"/>
  <c r="K51" i="22"/>
  <c r="L51" i="22" s="1"/>
  <c r="GC50" i="22"/>
  <c r="GD50" i="22" s="1"/>
  <c r="FR50" i="22"/>
  <c r="FS50" i="22" s="1"/>
  <c r="FG50" i="22"/>
  <c r="FH50" i="22" s="1"/>
  <c r="EV50" i="22"/>
  <c r="EW50" i="22" s="1"/>
  <c r="EK50" i="22"/>
  <c r="EL50" i="22" s="1"/>
  <c r="DZ50" i="22"/>
  <c r="EA50" i="22" s="1"/>
  <c r="DO50" i="22"/>
  <c r="DP50" i="22" s="1"/>
  <c r="DD50" i="22"/>
  <c r="DE50" i="22" s="1"/>
  <c r="CS50" i="22"/>
  <c r="CT50" i="22" s="1"/>
  <c r="CH50" i="22"/>
  <c r="CI50" i="22" s="1"/>
  <c r="BX50" i="22"/>
  <c r="BL50" i="22"/>
  <c r="BM50" i="22" s="1"/>
  <c r="BA50" i="22"/>
  <c r="BB50" i="22" s="1"/>
  <c r="AP50" i="22"/>
  <c r="AQ50" i="22" s="1"/>
  <c r="AE50" i="22"/>
  <c r="AF50" i="22" s="1"/>
  <c r="T50" i="22"/>
  <c r="U50" i="22" s="1"/>
  <c r="I50" i="22"/>
  <c r="J50" i="22" s="1"/>
  <c r="GA49" i="22"/>
  <c r="GB49" i="22" s="1"/>
  <c r="FP49" i="22"/>
  <c r="FQ49" i="22" s="1"/>
  <c r="FE49" i="22"/>
  <c r="FF49" i="22" s="1"/>
  <c r="ET49" i="22"/>
  <c r="EU49" i="22" s="1"/>
  <c r="EI49" i="22"/>
  <c r="EJ49" i="22" s="1"/>
  <c r="DX49" i="22"/>
  <c r="DY49" i="22" s="1"/>
  <c r="DM49" i="22"/>
  <c r="DN49" i="22" s="1"/>
  <c r="DB49" i="22"/>
  <c r="DC49" i="22" s="1"/>
  <c r="CQ49" i="22"/>
  <c r="CR49" i="22" s="1"/>
  <c r="CF49" i="22"/>
  <c r="CG49" i="22" s="1"/>
  <c r="BV49" i="22"/>
  <c r="BJ49" i="22"/>
  <c r="BK49" i="22" s="1"/>
  <c r="AY49" i="22"/>
  <c r="AZ49" i="22" s="1"/>
  <c r="AN49" i="22"/>
  <c r="AO49" i="22" s="1"/>
  <c r="AC49" i="22"/>
  <c r="AD49" i="22" s="1"/>
  <c r="R49" i="22"/>
  <c r="S49" i="22" s="1"/>
  <c r="H49" i="22"/>
  <c r="GE48" i="22"/>
  <c r="GF48" i="22" s="1"/>
  <c r="FT48" i="22"/>
  <c r="FU48" i="22" s="1"/>
  <c r="FI48" i="22"/>
  <c r="FJ48" i="22" s="1"/>
  <c r="EX48" i="22"/>
  <c r="EY48" i="22" s="1"/>
  <c r="EM48" i="22"/>
  <c r="EN48" i="22" s="1"/>
  <c r="EB48" i="22"/>
  <c r="EC48" i="22" s="1"/>
  <c r="DQ48" i="22"/>
  <c r="DR48" i="22" s="1"/>
  <c r="DF48" i="22"/>
  <c r="DG48" i="22" s="1"/>
  <c r="CU48" i="22"/>
  <c r="CV48" i="22" s="1"/>
  <c r="CJ48" i="22"/>
  <c r="CK48" i="22" s="1"/>
  <c r="BZ48" i="22"/>
  <c r="BN48" i="22"/>
  <c r="BO48" i="22" s="1"/>
  <c r="BC48" i="22"/>
  <c r="BD48" i="22" s="1"/>
  <c r="AR48" i="22"/>
  <c r="AS48" i="22" s="1"/>
  <c r="AG48" i="22"/>
  <c r="AH48" i="22" s="1"/>
  <c r="V48" i="22"/>
  <c r="W48" i="22" s="1"/>
  <c r="K48" i="22"/>
  <c r="L48" i="22" s="1"/>
  <c r="GC47" i="22"/>
  <c r="GD47" i="22" s="1"/>
  <c r="FR47" i="22"/>
  <c r="FS47" i="22" s="1"/>
  <c r="FG47" i="22"/>
  <c r="FH47" i="22" s="1"/>
  <c r="EV47" i="22"/>
  <c r="EW47" i="22" s="1"/>
  <c r="EK47" i="22"/>
  <c r="EL47" i="22" s="1"/>
  <c r="DZ47" i="22"/>
  <c r="EA47" i="22" s="1"/>
  <c r="DO47" i="22"/>
  <c r="DP47" i="22" s="1"/>
  <c r="DD47" i="22"/>
  <c r="DE47" i="22" s="1"/>
  <c r="CS47" i="22"/>
  <c r="CT47" i="22" s="1"/>
  <c r="CH47" i="22"/>
  <c r="CI47" i="22" s="1"/>
  <c r="BX47" i="22"/>
  <c r="BL47" i="22"/>
  <c r="BM47" i="22" s="1"/>
  <c r="BA47" i="22"/>
  <c r="BB47" i="22" s="1"/>
  <c r="AP47" i="22"/>
  <c r="AQ47" i="22" s="1"/>
  <c r="AE47" i="22"/>
  <c r="AF47" i="22" s="1"/>
  <c r="T47" i="22"/>
  <c r="U47" i="22" s="1"/>
  <c r="I47" i="22"/>
  <c r="J47" i="22" s="1"/>
  <c r="GA46" i="22"/>
  <c r="GB46" i="22" s="1"/>
  <c r="FP46" i="22"/>
  <c r="FQ46" i="22" s="1"/>
  <c r="FE46" i="22"/>
  <c r="FF46" i="22" s="1"/>
  <c r="ET46" i="22"/>
  <c r="EU46" i="22" s="1"/>
  <c r="EI46" i="22"/>
  <c r="EJ46" i="22" s="1"/>
  <c r="DX46" i="22"/>
  <c r="DY46" i="22" s="1"/>
  <c r="DM46" i="22"/>
  <c r="DN46" i="22" s="1"/>
  <c r="DB46" i="22"/>
  <c r="DC46" i="22" s="1"/>
  <c r="CQ46" i="22"/>
  <c r="CR46" i="22" s="1"/>
  <c r="CF46" i="22"/>
  <c r="CG46" i="22" s="1"/>
  <c r="BV46" i="22"/>
  <c r="BJ46" i="22"/>
  <c r="BK46" i="22" s="1"/>
  <c r="AY46" i="22"/>
  <c r="AZ46" i="22" s="1"/>
  <c r="AN46" i="22"/>
  <c r="AO46" i="22" s="1"/>
  <c r="AC46" i="22"/>
  <c r="AD46" i="22" s="1"/>
  <c r="R46" i="22"/>
  <c r="S46" i="22" s="1"/>
  <c r="GE45" i="22"/>
  <c r="GF45" i="22" s="1"/>
  <c r="FT45" i="22"/>
  <c r="FU45" i="22" s="1"/>
  <c r="FI45" i="22"/>
  <c r="FJ45" i="22" s="1"/>
  <c r="EX45" i="22"/>
  <c r="EY45" i="22" s="1"/>
  <c r="EM45" i="22"/>
  <c r="EN45" i="22" s="1"/>
  <c r="EB45" i="22"/>
  <c r="EC45" i="22" s="1"/>
  <c r="DQ45" i="22"/>
  <c r="DR45" i="22" s="1"/>
  <c r="DF45" i="22"/>
  <c r="DG45" i="22" s="1"/>
  <c r="CU45" i="22"/>
  <c r="CV45" i="22" s="1"/>
  <c r="CJ45" i="22"/>
  <c r="CK45" i="22" s="1"/>
  <c r="BZ45" i="22"/>
  <c r="BN45" i="22"/>
  <c r="BO45" i="22" s="1"/>
  <c r="BC45" i="22"/>
  <c r="BD45" i="22" s="1"/>
  <c r="AR45" i="22"/>
  <c r="AS45" i="22" s="1"/>
  <c r="AG45" i="22"/>
  <c r="AH45" i="22" s="1"/>
  <c r="V45" i="22"/>
  <c r="W45" i="22" s="1"/>
  <c r="K45" i="22"/>
  <c r="L45" i="22" s="1"/>
  <c r="GC44" i="22"/>
  <c r="GD44" i="22" s="1"/>
  <c r="FR44" i="22"/>
  <c r="FS44" i="22" s="1"/>
  <c r="FG44" i="22"/>
  <c r="FH44" i="22" s="1"/>
  <c r="EV44" i="22"/>
  <c r="EW44" i="22" s="1"/>
  <c r="EK44" i="22"/>
  <c r="EL44" i="22" s="1"/>
  <c r="DZ44" i="22"/>
  <c r="EA44" i="22" s="1"/>
  <c r="DO44" i="22"/>
  <c r="DP44" i="22" s="1"/>
  <c r="DD44" i="22"/>
  <c r="DE44" i="22" s="1"/>
  <c r="CS44" i="22"/>
  <c r="CT44" i="22" s="1"/>
  <c r="CH44" i="22"/>
  <c r="CI44" i="22" s="1"/>
  <c r="BX44" i="22"/>
  <c r="BL44" i="22"/>
  <c r="BM44" i="22" s="1"/>
  <c r="BA44" i="22"/>
  <c r="BB44" i="22" s="1"/>
  <c r="AP44" i="22"/>
  <c r="AQ44" i="22" s="1"/>
  <c r="AE44" i="22"/>
  <c r="AF44" i="22" s="1"/>
  <c r="T44" i="22"/>
  <c r="U44" i="22" s="1"/>
  <c r="I44" i="22"/>
  <c r="J44" i="22" s="1"/>
  <c r="GA43" i="22"/>
  <c r="GB43" i="22" s="1"/>
  <c r="FP43" i="22"/>
  <c r="FQ43" i="22" s="1"/>
  <c r="FE43" i="22"/>
  <c r="FF43" i="22" s="1"/>
  <c r="ET43" i="22"/>
  <c r="EU43" i="22" s="1"/>
  <c r="EI43" i="22"/>
  <c r="EJ43" i="22" s="1"/>
  <c r="DX43" i="22"/>
  <c r="DY43" i="22" s="1"/>
  <c r="DM43" i="22"/>
  <c r="DN43" i="22" s="1"/>
  <c r="DB43" i="22"/>
  <c r="DC43" i="22" s="1"/>
  <c r="CQ43" i="22"/>
  <c r="CR43" i="22" s="1"/>
  <c r="CF43" i="22"/>
  <c r="CG43" i="22" s="1"/>
  <c r="BV43" i="22"/>
  <c r="BJ43" i="22"/>
  <c r="BK43" i="22" s="1"/>
  <c r="AY43" i="22"/>
  <c r="AZ43" i="22" s="1"/>
  <c r="AN43" i="22"/>
  <c r="AO43" i="22" s="1"/>
  <c r="AC43" i="22"/>
  <c r="AD43" i="22" s="1"/>
  <c r="R43" i="22"/>
  <c r="S43" i="22" s="1"/>
  <c r="H43" i="22"/>
  <c r="GE42" i="22"/>
  <c r="GF42" i="22" s="1"/>
  <c r="FT42" i="22"/>
  <c r="FU42" i="22" s="1"/>
  <c r="FI42" i="22"/>
  <c r="FJ42" i="22" s="1"/>
  <c r="EX42" i="22"/>
  <c r="EY42" i="22" s="1"/>
  <c r="EM42" i="22"/>
  <c r="EN42" i="22" s="1"/>
  <c r="EB42" i="22"/>
  <c r="EC42" i="22" s="1"/>
  <c r="DQ42" i="22"/>
  <c r="DR42" i="22" s="1"/>
  <c r="DF42" i="22"/>
  <c r="DG42" i="22" s="1"/>
  <c r="CU42" i="22"/>
  <c r="CV42" i="22" s="1"/>
  <c r="CJ42" i="22"/>
  <c r="CK42" i="22" s="1"/>
  <c r="BZ42" i="22"/>
  <c r="BN42" i="22"/>
  <c r="BO42" i="22" s="1"/>
  <c r="BC42" i="22"/>
  <c r="BD42" i="22" s="1"/>
  <c r="AR42" i="22"/>
  <c r="AS42" i="22" s="1"/>
  <c r="AG42" i="22"/>
  <c r="AH42" i="22" s="1"/>
  <c r="V42" i="22"/>
  <c r="W42" i="22" s="1"/>
  <c r="K42" i="22"/>
  <c r="L42" i="22" s="1"/>
  <c r="GC41" i="22"/>
  <c r="GD41" i="22" s="1"/>
  <c r="FR41" i="22"/>
  <c r="FS41" i="22" s="1"/>
  <c r="FG41" i="22"/>
  <c r="FH41" i="22" s="1"/>
  <c r="EV41" i="22"/>
  <c r="EW41" i="22" s="1"/>
  <c r="EK41" i="22"/>
  <c r="EL41" i="22" s="1"/>
  <c r="DZ41" i="22"/>
  <c r="EA41" i="22" s="1"/>
  <c r="DO41" i="22"/>
  <c r="DP41" i="22" s="1"/>
  <c r="DD41" i="22"/>
  <c r="DE41" i="22" s="1"/>
  <c r="CS41" i="22"/>
  <c r="CT41" i="22" s="1"/>
  <c r="CH41" i="22"/>
  <c r="CI41" i="22" s="1"/>
  <c r="BX41" i="22"/>
  <c r="BL41" i="22"/>
  <c r="BM41" i="22" s="1"/>
  <c r="BA41" i="22"/>
  <c r="BB41" i="22" s="1"/>
  <c r="AP41" i="22"/>
  <c r="AQ41" i="22" s="1"/>
  <c r="AE41" i="22"/>
  <c r="AF41" i="22" s="1"/>
  <c r="T41" i="22"/>
  <c r="U41" i="22" s="1"/>
  <c r="I41" i="22"/>
  <c r="J41" i="22" s="1"/>
  <c r="GA40" i="22"/>
  <c r="GB40" i="22" s="1"/>
  <c r="FP40" i="22"/>
  <c r="FQ40" i="22" s="1"/>
  <c r="FE40" i="22"/>
  <c r="FF40" i="22" s="1"/>
  <c r="ET40" i="22"/>
  <c r="EU40" i="22" s="1"/>
  <c r="EI40" i="22"/>
  <c r="EJ40" i="22" s="1"/>
  <c r="DX40" i="22"/>
  <c r="DY40" i="22" s="1"/>
  <c r="DM40" i="22"/>
  <c r="DN40" i="22" s="1"/>
  <c r="DB40" i="22"/>
  <c r="DC40" i="22" s="1"/>
  <c r="CQ40" i="22"/>
  <c r="CR40" i="22" s="1"/>
  <c r="CF40" i="22"/>
  <c r="CG40" i="22" s="1"/>
  <c r="BV40" i="22"/>
  <c r="BJ40" i="22"/>
  <c r="BK40" i="22" s="1"/>
  <c r="AY40" i="22"/>
  <c r="AZ40" i="22" s="1"/>
  <c r="AN40" i="22"/>
  <c r="AO40" i="22" s="1"/>
  <c r="AC40" i="22"/>
  <c r="AD40" i="22" s="1"/>
  <c r="R40" i="22"/>
  <c r="S40" i="22" s="1"/>
  <c r="GE39" i="22"/>
  <c r="GF39" i="22" s="1"/>
  <c r="FT39" i="22"/>
  <c r="FU39" i="22" s="1"/>
  <c r="FI39" i="22"/>
  <c r="FJ39" i="22" s="1"/>
  <c r="EX39" i="22"/>
  <c r="EY39" i="22" s="1"/>
  <c r="EM39" i="22"/>
  <c r="EN39" i="22" s="1"/>
  <c r="EB39" i="22"/>
  <c r="EC39" i="22" s="1"/>
  <c r="DQ39" i="22"/>
  <c r="DR39" i="22" s="1"/>
  <c r="DF39" i="22"/>
  <c r="DG39" i="22" s="1"/>
  <c r="CU39" i="22"/>
  <c r="CV39" i="22" s="1"/>
  <c r="CJ39" i="22"/>
  <c r="CK39" i="22" s="1"/>
  <c r="BZ39" i="22"/>
  <c r="BN39" i="22"/>
  <c r="BO39" i="22" s="1"/>
  <c r="BC39" i="22"/>
  <c r="BD39" i="22" s="1"/>
  <c r="AR39" i="22"/>
  <c r="AS39" i="22" s="1"/>
  <c r="AG39" i="22"/>
  <c r="AH39" i="22" s="1"/>
  <c r="V39" i="22"/>
  <c r="W39" i="22" s="1"/>
  <c r="K39" i="22"/>
  <c r="L39" i="22" s="1"/>
  <c r="GC38" i="22"/>
  <c r="GD38" i="22" s="1"/>
  <c r="FR38" i="22"/>
  <c r="FS38" i="22" s="1"/>
  <c r="FG38" i="22"/>
  <c r="FH38" i="22" s="1"/>
  <c r="EV38" i="22"/>
  <c r="EW38" i="22" s="1"/>
  <c r="EK38" i="22"/>
  <c r="EL38" i="22" s="1"/>
  <c r="DZ38" i="22"/>
  <c r="EA38" i="22" s="1"/>
  <c r="DO38" i="22"/>
  <c r="DP38" i="22" s="1"/>
  <c r="DD38" i="22"/>
  <c r="DE38" i="22" s="1"/>
  <c r="CS38" i="22"/>
  <c r="CT38" i="22" s="1"/>
  <c r="CH38" i="22"/>
  <c r="CI38" i="22" s="1"/>
  <c r="BX38" i="22"/>
  <c r="BL38" i="22"/>
  <c r="BM38" i="22" s="1"/>
  <c r="BA38" i="22"/>
  <c r="BB38" i="22" s="1"/>
  <c r="AP38" i="22"/>
  <c r="AQ38" i="22" s="1"/>
  <c r="AE38" i="22"/>
  <c r="AF38" i="22" s="1"/>
  <c r="T38" i="22"/>
  <c r="U38" i="22" s="1"/>
  <c r="I38" i="22"/>
  <c r="J38" i="22" s="1"/>
  <c r="GA37" i="22"/>
  <c r="GB37" i="22" s="1"/>
  <c r="FP37" i="22"/>
  <c r="FQ37" i="22" s="1"/>
  <c r="FE37" i="22"/>
  <c r="FF37" i="22" s="1"/>
  <c r="ET37" i="22"/>
  <c r="EU37" i="22" s="1"/>
  <c r="EI37" i="22"/>
  <c r="EJ37" i="22" s="1"/>
  <c r="DX37" i="22"/>
  <c r="DY37" i="22" s="1"/>
  <c r="DM37" i="22"/>
  <c r="DN37" i="22" s="1"/>
  <c r="DB37" i="22"/>
  <c r="DC37" i="22" s="1"/>
  <c r="CQ37" i="22"/>
  <c r="CR37" i="22" s="1"/>
  <c r="CF37" i="22"/>
  <c r="CG37" i="22" s="1"/>
  <c r="BV37" i="22"/>
  <c r="BJ37" i="22"/>
  <c r="BK37" i="22" s="1"/>
  <c r="AY37" i="22"/>
  <c r="AZ37" i="22" s="1"/>
  <c r="AN37" i="22"/>
  <c r="AO37" i="22" s="1"/>
  <c r="AC37" i="22"/>
  <c r="AD37" i="22" s="1"/>
  <c r="R37" i="22"/>
  <c r="S37" i="22" s="1"/>
  <c r="H37" i="22"/>
  <c r="GE36" i="22"/>
  <c r="GF36" i="22" s="1"/>
  <c r="FT36" i="22"/>
  <c r="FU36" i="22" s="1"/>
  <c r="FI36" i="22"/>
  <c r="FJ36" i="22" s="1"/>
  <c r="EX36" i="22"/>
  <c r="EY36" i="22" s="1"/>
  <c r="EM36" i="22"/>
  <c r="EN36" i="22" s="1"/>
  <c r="EB36" i="22"/>
  <c r="EC36" i="22" s="1"/>
  <c r="DQ36" i="22"/>
  <c r="DR36" i="22" s="1"/>
  <c r="DF36" i="22"/>
  <c r="DG36" i="22" s="1"/>
  <c r="CU36" i="22"/>
  <c r="CV36" i="22" s="1"/>
  <c r="CJ36" i="22"/>
  <c r="CK36" i="22" s="1"/>
  <c r="BZ36" i="22"/>
  <c r="BN36" i="22"/>
  <c r="BO36" i="22" s="1"/>
  <c r="BC36" i="22"/>
  <c r="BD36" i="22" s="1"/>
  <c r="AR36" i="22"/>
  <c r="AS36" i="22" s="1"/>
  <c r="AG36" i="22"/>
  <c r="AH36" i="22" s="1"/>
  <c r="V36" i="22"/>
  <c r="W36" i="22" s="1"/>
  <c r="K36" i="22"/>
  <c r="L36" i="22" s="1"/>
  <c r="GC35" i="22"/>
  <c r="GD35" i="22" s="1"/>
  <c r="FR35" i="22"/>
  <c r="FS35" i="22" s="1"/>
  <c r="FG35" i="22"/>
  <c r="FH35" i="22" s="1"/>
  <c r="EV35" i="22"/>
  <c r="EW35" i="22" s="1"/>
  <c r="EK35" i="22"/>
  <c r="EL35" i="22" s="1"/>
  <c r="DZ35" i="22"/>
  <c r="EA35" i="22" s="1"/>
  <c r="DO35" i="22"/>
  <c r="DP35" i="22" s="1"/>
  <c r="DD35" i="22"/>
  <c r="DE35" i="22" s="1"/>
  <c r="CS35" i="22"/>
  <c r="CT35" i="22" s="1"/>
  <c r="CH35" i="22"/>
  <c r="CI35" i="22" s="1"/>
  <c r="BX35" i="22"/>
  <c r="BL35" i="22"/>
  <c r="BM35" i="22" s="1"/>
  <c r="BA35" i="22"/>
  <c r="BB35" i="22" s="1"/>
  <c r="AP35" i="22"/>
  <c r="AQ35" i="22" s="1"/>
  <c r="AE35" i="22"/>
  <c r="AF35" i="22" s="1"/>
  <c r="T35" i="22"/>
  <c r="U35" i="22" s="1"/>
  <c r="I35" i="22"/>
  <c r="J35" i="22" s="1"/>
  <c r="GA34" i="22"/>
  <c r="GB34" i="22" s="1"/>
  <c r="FP34" i="22"/>
  <c r="FQ34" i="22" s="1"/>
  <c r="FE34" i="22"/>
  <c r="FF34" i="22" s="1"/>
  <c r="ET34" i="22"/>
  <c r="EU34" i="22" s="1"/>
  <c r="EI34" i="22"/>
  <c r="EJ34" i="22" s="1"/>
  <c r="DX34" i="22"/>
  <c r="DY34" i="22" s="1"/>
  <c r="DM34" i="22"/>
  <c r="DN34" i="22" s="1"/>
  <c r="DB34" i="22"/>
  <c r="DC34" i="22" s="1"/>
  <c r="CQ34" i="22"/>
  <c r="CR34" i="22" s="1"/>
  <c r="CF34" i="22"/>
  <c r="CG34" i="22" s="1"/>
  <c r="BV34" i="22"/>
  <c r="BJ34" i="22"/>
  <c r="BK34" i="22" s="1"/>
  <c r="AY34" i="22"/>
  <c r="AZ34" i="22" s="1"/>
  <c r="AN34" i="22"/>
  <c r="AO34" i="22" s="1"/>
  <c r="AC34" i="22"/>
  <c r="AD34" i="22" s="1"/>
  <c r="R34" i="22"/>
  <c r="S34" i="22" s="1"/>
  <c r="GE33" i="22"/>
  <c r="GF33" i="22" s="1"/>
  <c r="FT33" i="22"/>
  <c r="FU33" i="22" s="1"/>
  <c r="FI33" i="22"/>
  <c r="FJ33" i="22" s="1"/>
  <c r="EX33" i="22"/>
  <c r="EY33" i="22" s="1"/>
  <c r="EM33" i="22"/>
  <c r="EN33" i="22" s="1"/>
  <c r="EB33" i="22"/>
  <c r="EC33" i="22" s="1"/>
  <c r="DQ33" i="22"/>
  <c r="DR33" i="22" s="1"/>
  <c r="DF33" i="22"/>
  <c r="DG33" i="22" s="1"/>
  <c r="CU33" i="22"/>
  <c r="CV33" i="22" s="1"/>
  <c r="CJ33" i="22"/>
  <c r="CK33" i="22" s="1"/>
  <c r="BZ33" i="22"/>
  <c r="BN33" i="22"/>
  <c r="BO33" i="22" s="1"/>
  <c r="BC33" i="22"/>
  <c r="BD33" i="22" s="1"/>
  <c r="AR33" i="22"/>
  <c r="AS33" i="22" s="1"/>
  <c r="AG33" i="22"/>
  <c r="AH33" i="22" s="1"/>
  <c r="V33" i="22"/>
  <c r="W33" i="22" s="1"/>
  <c r="K33" i="22"/>
  <c r="L33" i="22" s="1"/>
  <c r="GC32" i="22"/>
  <c r="GD32" i="22" s="1"/>
  <c r="FR32" i="22"/>
  <c r="FS32" i="22" s="1"/>
  <c r="FG32" i="22"/>
  <c r="FH32" i="22" s="1"/>
  <c r="EV32" i="22"/>
  <c r="EW32" i="22" s="1"/>
  <c r="EK32" i="22"/>
  <c r="EL32" i="22" s="1"/>
  <c r="DZ32" i="22"/>
  <c r="EA32" i="22" s="1"/>
  <c r="DO32" i="22"/>
  <c r="DP32" i="22" s="1"/>
  <c r="DD32" i="22"/>
  <c r="DE32" i="22" s="1"/>
  <c r="CS32" i="22"/>
  <c r="CT32" i="22" s="1"/>
  <c r="CH32" i="22"/>
  <c r="CI32" i="22" s="1"/>
  <c r="BX32" i="22"/>
  <c r="BL32" i="22"/>
  <c r="BM32" i="22" s="1"/>
  <c r="BA32" i="22"/>
  <c r="BB32" i="22" s="1"/>
  <c r="AP32" i="22"/>
  <c r="AQ32" i="22" s="1"/>
  <c r="AE32" i="22"/>
  <c r="AF32" i="22" s="1"/>
  <c r="T32" i="22"/>
  <c r="U32" i="22" s="1"/>
  <c r="I32" i="22"/>
  <c r="J32" i="22" s="1"/>
  <c r="GA31" i="22"/>
  <c r="GB31" i="22" s="1"/>
  <c r="FP31" i="22"/>
  <c r="FQ31" i="22" s="1"/>
  <c r="FE31" i="22"/>
  <c r="FF31" i="22" s="1"/>
  <c r="ET31" i="22"/>
  <c r="EU31" i="22" s="1"/>
  <c r="EI31" i="22"/>
  <c r="EJ31" i="22" s="1"/>
  <c r="DX31" i="22"/>
  <c r="DY31" i="22" s="1"/>
  <c r="DM31" i="22"/>
  <c r="DN31" i="22" s="1"/>
  <c r="DB31" i="22"/>
  <c r="DC31" i="22" s="1"/>
  <c r="CQ31" i="22"/>
  <c r="CR31" i="22" s="1"/>
  <c r="CF31" i="22"/>
  <c r="CG31" i="22" s="1"/>
  <c r="BV31" i="22"/>
  <c r="BJ31" i="22"/>
  <c r="BK31" i="22" s="1"/>
  <c r="AY31" i="22"/>
  <c r="AZ31" i="22" s="1"/>
  <c r="AN31" i="22"/>
  <c r="AO31" i="22" s="1"/>
  <c r="AC31" i="22"/>
  <c r="AD31" i="22" s="1"/>
  <c r="R31" i="22"/>
  <c r="S31" i="22" s="1"/>
  <c r="H31" i="22"/>
  <c r="GE30" i="22"/>
  <c r="GF30" i="22" s="1"/>
  <c r="FT30" i="22"/>
  <c r="FU30" i="22" s="1"/>
  <c r="FI30" i="22"/>
  <c r="FJ30" i="22" s="1"/>
  <c r="EX30" i="22"/>
  <c r="EY30" i="22" s="1"/>
  <c r="EM30" i="22"/>
  <c r="EN30" i="22" s="1"/>
  <c r="EB30" i="22"/>
  <c r="EC30" i="22" s="1"/>
  <c r="DQ30" i="22"/>
  <c r="DR30" i="22" s="1"/>
  <c r="DF30" i="22"/>
  <c r="DG30" i="22" s="1"/>
  <c r="CU30" i="22"/>
  <c r="CV30" i="22" s="1"/>
  <c r="CJ30" i="22"/>
  <c r="CK30" i="22" s="1"/>
  <c r="BZ30" i="22"/>
  <c r="BN30" i="22"/>
  <c r="BO30" i="22" s="1"/>
  <c r="BC30" i="22"/>
  <c r="BD30" i="22" s="1"/>
  <c r="AR30" i="22"/>
  <c r="AS30" i="22" s="1"/>
  <c r="AG30" i="22"/>
  <c r="AH30" i="22" s="1"/>
  <c r="V30" i="22"/>
  <c r="W30" i="22" s="1"/>
  <c r="K30" i="22"/>
  <c r="L30" i="22" s="1"/>
  <c r="GC29" i="22"/>
  <c r="GD29" i="22" s="1"/>
  <c r="FR29" i="22"/>
  <c r="FS29" i="22" s="1"/>
  <c r="FG29" i="22"/>
  <c r="FH29" i="22" s="1"/>
  <c r="EV29" i="22"/>
  <c r="EW29" i="22" s="1"/>
  <c r="EK29" i="22"/>
  <c r="EL29" i="22" s="1"/>
  <c r="DZ29" i="22"/>
  <c r="EA29" i="22" s="1"/>
  <c r="DO29" i="22"/>
  <c r="DP29" i="22" s="1"/>
  <c r="DD29" i="22"/>
  <c r="DE29" i="22" s="1"/>
  <c r="CS29" i="22"/>
  <c r="CT29" i="22" s="1"/>
  <c r="CH29" i="22"/>
  <c r="CI29" i="22" s="1"/>
  <c r="BX29" i="22"/>
  <c r="BL29" i="22"/>
  <c r="BM29" i="22" s="1"/>
  <c r="BA29" i="22"/>
  <c r="BB29" i="22" s="1"/>
  <c r="AP29" i="22"/>
  <c r="AQ29" i="22" s="1"/>
  <c r="AE29" i="22"/>
  <c r="AF29" i="22" s="1"/>
  <c r="T29" i="22"/>
  <c r="U29" i="22" s="1"/>
  <c r="I29" i="22"/>
  <c r="J29" i="22" s="1"/>
  <c r="GA28" i="22"/>
  <c r="GB28" i="22" s="1"/>
  <c r="FP28" i="22"/>
  <c r="FQ28" i="22" s="1"/>
  <c r="FE28" i="22"/>
  <c r="FF28" i="22" s="1"/>
  <c r="ET28" i="22"/>
  <c r="EU28" i="22" s="1"/>
  <c r="EI28" i="22"/>
  <c r="EJ28" i="22" s="1"/>
  <c r="DX28" i="22"/>
  <c r="DY28" i="22" s="1"/>
  <c r="DM28" i="22"/>
  <c r="DN28" i="22" s="1"/>
  <c r="DB28" i="22"/>
  <c r="DC28" i="22" s="1"/>
  <c r="CQ28" i="22"/>
  <c r="CR28" i="22" s="1"/>
  <c r="CF28" i="22"/>
  <c r="CG28" i="22" s="1"/>
  <c r="BV28" i="22"/>
  <c r="BJ28" i="22"/>
  <c r="BK28" i="22" s="1"/>
  <c r="AY28" i="22"/>
  <c r="AZ28" i="22" s="1"/>
  <c r="AN28" i="22"/>
  <c r="AO28" i="22" s="1"/>
  <c r="AC28" i="22"/>
  <c r="AD28" i="22" s="1"/>
  <c r="R28" i="22"/>
  <c r="S28" i="22" s="1"/>
  <c r="GE27" i="22"/>
  <c r="GF27" i="22" s="1"/>
  <c r="FT27" i="22"/>
  <c r="FU27" i="22" s="1"/>
  <c r="FI27" i="22"/>
  <c r="FJ27" i="22" s="1"/>
  <c r="EX27" i="22"/>
  <c r="EY27" i="22" s="1"/>
  <c r="EM27" i="22"/>
  <c r="EN27" i="22" s="1"/>
  <c r="EB27" i="22"/>
  <c r="EC27" i="22" s="1"/>
  <c r="DQ27" i="22"/>
  <c r="DR27" i="22" s="1"/>
  <c r="DF27" i="22"/>
  <c r="DG27" i="22" s="1"/>
  <c r="CU27" i="22"/>
  <c r="CV27" i="22" s="1"/>
  <c r="CJ27" i="22"/>
  <c r="CK27" i="22" s="1"/>
  <c r="BZ27" i="22"/>
  <c r="BN27" i="22"/>
  <c r="BO27" i="22" s="1"/>
  <c r="BC27" i="22"/>
  <c r="BD27" i="22" s="1"/>
  <c r="AR27" i="22"/>
  <c r="AS27" i="22" s="1"/>
  <c r="AG27" i="22"/>
  <c r="AH27" i="22" s="1"/>
  <c r="V27" i="22"/>
  <c r="W27" i="22" s="1"/>
  <c r="K27" i="22"/>
  <c r="L27" i="22" s="1"/>
  <c r="GC26" i="22"/>
  <c r="GD26" i="22" s="1"/>
  <c r="FR26" i="22"/>
  <c r="FS26" i="22" s="1"/>
  <c r="FG26" i="22"/>
  <c r="FH26" i="22" s="1"/>
  <c r="EV26" i="22"/>
  <c r="EW26" i="22" s="1"/>
  <c r="EK26" i="22"/>
  <c r="EL26" i="22" s="1"/>
  <c r="DZ26" i="22"/>
  <c r="EA26" i="22" s="1"/>
  <c r="DO26" i="22"/>
  <c r="DP26" i="22" s="1"/>
  <c r="DD26" i="22"/>
  <c r="DE26" i="22" s="1"/>
  <c r="CS26" i="22"/>
  <c r="CT26" i="22" s="1"/>
  <c r="CH26" i="22"/>
  <c r="CI26" i="22" s="1"/>
  <c r="BX26" i="22"/>
  <c r="BL26" i="22"/>
  <c r="BM26" i="22" s="1"/>
  <c r="BA26" i="22"/>
  <c r="BB26" i="22" s="1"/>
  <c r="AP26" i="22"/>
  <c r="AQ26" i="22" s="1"/>
  <c r="AE26" i="22"/>
  <c r="AF26" i="22" s="1"/>
  <c r="T26" i="22"/>
  <c r="U26" i="22" s="1"/>
  <c r="I26" i="22"/>
  <c r="J26" i="22" s="1"/>
  <c r="GA25" i="22"/>
  <c r="GB25" i="22" s="1"/>
  <c r="FP25" i="22"/>
  <c r="FQ25" i="22" s="1"/>
  <c r="FE25" i="22"/>
  <c r="FF25" i="22" s="1"/>
  <c r="ET25" i="22"/>
  <c r="EU25" i="22" s="1"/>
  <c r="EI25" i="22"/>
  <c r="EJ25" i="22" s="1"/>
  <c r="DX25" i="22"/>
  <c r="DY25" i="22" s="1"/>
  <c r="DM25" i="22"/>
  <c r="DN25" i="22" s="1"/>
  <c r="DB25" i="22"/>
  <c r="DC25" i="22" s="1"/>
  <c r="CQ25" i="22"/>
  <c r="CR25" i="22" s="1"/>
  <c r="CF25" i="22"/>
  <c r="CG25" i="22" s="1"/>
  <c r="BV25" i="22"/>
  <c r="BJ25" i="22"/>
  <c r="BK25" i="22" s="1"/>
  <c r="AY25" i="22"/>
  <c r="AZ25" i="22" s="1"/>
  <c r="AN25" i="22"/>
  <c r="AO25" i="22" s="1"/>
  <c r="AC25" i="22"/>
  <c r="AD25" i="22" s="1"/>
  <c r="R25" i="22"/>
  <c r="S25" i="22" s="1"/>
  <c r="H25" i="22"/>
  <c r="GE24" i="22"/>
  <c r="GF24" i="22" s="1"/>
  <c r="FT24" i="22"/>
  <c r="FU24" i="22" s="1"/>
  <c r="FI24" i="22"/>
  <c r="FJ24" i="22" s="1"/>
  <c r="EX24" i="22"/>
  <c r="EY24" i="22" s="1"/>
  <c r="EM24" i="22"/>
  <c r="EN24" i="22" s="1"/>
  <c r="EB24" i="22"/>
  <c r="EC24" i="22" s="1"/>
  <c r="DQ24" i="22"/>
  <c r="DR24" i="22" s="1"/>
  <c r="DF24" i="22"/>
  <c r="DG24" i="22" s="1"/>
  <c r="CU24" i="22"/>
  <c r="CV24" i="22" s="1"/>
  <c r="CJ24" i="22"/>
  <c r="CK24" i="22" s="1"/>
  <c r="BZ24" i="22"/>
  <c r="BN24" i="22"/>
  <c r="BO24" i="22" s="1"/>
  <c r="BC24" i="22"/>
  <c r="BD24" i="22" s="1"/>
  <c r="AR24" i="22"/>
  <c r="AS24" i="22" s="1"/>
  <c r="AG24" i="22"/>
  <c r="AH24" i="22" s="1"/>
  <c r="V24" i="22"/>
  <c r="W24" i="22" s="1"/>
  <c r="K24" i="22"/>
  <c r="L24" i="22" s="1"/>
  <c r="GC23" i="22"/>
  <c r="GD23" i="22" s="1"/>
  <c r="FR23" i="22"/>
  <c r="FS23" i="22" s="1"/>
  <c r="FG23" i="22"/>
  <c r="FH23" i="22" s="1"/>
  <c r="EV23" i="22"/>
  <c r="EW23" i="22" s="1"/>
  <c r="EK23" i="22"/>
  <c r="EL23" i="22" s="1"/>
  <c r="DZ23" i="22"/>
  <c r="EA23" i="22" s="1"/>
  <c r="DO23" i="22"/>
  <c r="DP23" i="22" s="1"/>
  <c r="DD23" i="22"/>
  <c r="DE23" i="22" s="1"/>
  <c r="CS23" i="22"/>
  <c r="CT23" i="22" s="1"/>
  <c r="CH23" i="22"/>
  <c r="CI23" i="22" s="1"/>
  <c r="BX23" i="22"/>
  <c r="BL23" i="22"/>
  <c r="BM23" i="22" s="1"/>
  <c r="BA23" i="22"/>
  <c r="BB23" i="22" s="1"/>
  <c r="AP23" i="22"/>
  <c r="AQ23" i="22" s="1"/>
  <c r="AE23" i="22"/>
  <c r="AF23" i="22" s="1"/>
  <c r="T23" i="22"/>
  <c r="U23" i="22" s="1"/>
  <c r="I23" i="22"/>
  <c r="J23" i="22" s="1"/>
  <c r="GA22" i="22"/>
  <c r="GB22" i="22" s="1"/>
  <c r="FP22" i="22"/>
  <c r="FQ22" i="22" s="1"/>
  <c r="FE22" i="22"/>
  <c r="FF22" i="22" s="1"/>
  <c r="ET22" i="22"/>
  <c r="EU22" i="22" s="1"/>
  <c r="EI22" i="22"/>
  <c r="EJ22" i="22" s="1"/>
  <c r="DX22" i="22"/>
  <c r="DY22" i="22" s="1"/>
  <c r="DM22" i="22"/>
  <c r="DN22" i="22" s="1"/>
  <c r="DB22" i="22"/>
  <c r="DC22" i="22" s="1"/>
  <c r="CQ22" i="22"/>
  <c r="CR22" i="22" s="1"/>
  <c r="CF22" i="22"/>
  <c r="CG22" i="22" s="1"/>
  <c r="BV22" i="22"/>
  <c r="BJ22" i="22"/>
  <c r="BK22" i="22" s="1"/>
  <c r="AY22" i="22"/>
  <c r="AZ22" i="22" s="1"/>
  <c r="AN22" i="22"/>
  <c r="AO22" i="22" s="1"/>
  <c r="AC22" i="22"/>
  <c r="AD22" i="22" s="1"/>
  <c r="R22" i="22"/>
  <c r="S22" i="22" s="1"/>
  <c r="H22" i="22"/>
  <c r="GE21" i="22"/>
  <c r="GF21" i="22" s="1"/>
  <c r="FT21" i="22"/>
  <c r="FU21" i="22" s="1"/>
  <c r="FI21" i="22"/>
  <c r="FJ21" i="22" s="1"/>
  <c r="EX21" i="22"/>
  <c r="EY21" i="22" s="1"/>
  <c r="EM21" i="22"/>
  <c r="EN21" i="22" s="1"/>
  <c r="EB21" i="22"/>
  <c r="EC21" i="22" s="1"/>
  <c r="DQ21" i="22"/>
  <c r="DR21" i="22" s="1"/>
  <c r="DF21" i="22"/>
  <c r="DG21" i="22" s="1"/>
  <c r="CU21" i="22"/>
  <c r="CV21" i="22" s="1"/>
  <c r="CJ21" i="22"/>
  <c r="CK21" i="22" s="1"/>
  <c r="BZ21" i="22"/>
  <c r="BN21" i="22"/>
  <c r="BO21" i="22" s="1"/>
  <c r="BC21" i="22"/>
  <c r="BD21" i="22" s="1"/>
  <c r="AR21" i="22"/>
  <c r="AS21" i="22" s="1"/>
  <c r="AG21" i="22"/>
  <c r="AH21" i="22" s="1"/>
  <c r="V21" i="22"/>
  <c r="W21" i="22" s="1"/>
  <c r="K21" i="22"/>
  <c r="L21" i="22" s="1"/>
  <c r="GC20" i="22"/>
  <c r="GD20" i="22" s="1"/>
  <c r="FR20" i="22"/>
  <c r="FS20" i="22" s="1"/>
  <c r="FG20" i="22"/>
  <c r="FH20" i="22" s="1"/>
  <c r="EV20" i="22"/>
  <c r="EW20" i="22" s="1"/>
  <c r="EK20" i="22"/>
  <c r="EL20" i="22" s="1"/>
  <c r="DZ20" i="22"/>
  <c r="EA20" i="22" s="1"/>
  <c r="DO20" i="22"/>
  <c r="DP20" i="22" s="1"/>
  <c r="DD20" i="22"/>
  <c r="DE20" i="22" s="1"/>
  <c r="CS20" i="22"/>
  <c r="CT20" i="22" s="1"/>
  <c r="CH20" i="22"/>
  <c r="CI20" i="22" s="1"/>
  <c r="BX20" i="22"/>
  <c r="BL20" i="22"/>
  <c r="BM20" i="22" s="1"/>
  <c r="BA20" i="22"/>
  <c r="BB20" i="22" s="1"/>
  <c r="AP20" i="22"/>
  <c r="AQ20" i="22" s="1"/>
  <c r="AE20" i="22"/>
  <c r="AF20" i="22" s="1"/>
  <c r="T20" i="22"/>
  <c r="U20" i="22" s="1"/>
  <c r="I20" i="22"/>
  <c r="J20" i="22" s="1"/>
  <c r="GA19" i="22"/>
  <c r="GB19" i="22" s="1"/>
  <c r="FP19" i="22"/>
  <c r="FQ19" i="22" s="1"/>
  <c r="FE19" i="22"/>
  <c r="FF19" i="22" s="1"/>
  <c r="ET19" i="22"/>
  <c r="EU19" i="22" s="1"/>
  <c r="EI19" i="22"/>
  <c r="EJ19" i="22" s="1"/>
  <c r="DX19" i="22"/>
  <c r="DY19" i="22" s="1"/>
  <c r="DM19" i="22"/>
  <c r="DN19" i="22" s="1"/>
  <c r="DB19" i="22"/>
  <c r="DC19" i="22" s="1"/>
  <c r="CQ19" i="22"/>
  <c r="CR19" i="22" s="1"/>
  <c r="CF19" i="22"/>
  <c r="CG19" i="22" s="1"/>
  <c r="BV19" i="22"/>
  <c r="BJ19" i="22"/>
  <c r="BK19" i="22" s="1"/>
  <c r="AY19" i="22"/>
  <c r="AZ19" i="22" s="1"/>
  <c r="AN19" i="22"/>
  <c r="AO19" i="22" s="1"/>
  <c r="AC19" i="22"/>
  <c r="AD19" i="22" s="1"/>
  <c r="R19" i="22"/>
  <c r="S19" i="22" s="1"/>
  <c r="H19" i="22"/>
  <c r="GE18" i="22"/>
  <c r="GF18" i="22" s="1"/>
  <c r="FT18" i="22"/>
  <c r="FU18" i="22" s="1"/>
  <c r="FI18" i="22"/>
  <c r="FJ18" i="22" s="1"/>
  <c r="EX18" i="22"/>
  <c r="EY18" i="22" s="1"/>
  <c r="EM18" i="22"/>
  <c r="EN18" i="22" s="1"/>
  <c r="EB18" i="22"/>
  <c r="EC18" i="22" s="1"/>
  <c r="DQ18" i="22"/>
  <c r="DR18" i="22" s="1"/>
  <c r="DF18" i="22"/>
  <c r="DG18" i="22" s="1"/>
  <c r="CU18" i="22"/>
  <c r="CV18" i="22" s="1"/>
  <c r="CJ18" i="22"/>
  <c r="CK18" i="22" s="1"/>
  <c r="BZ18" i="22"/>
  <c r="BN18" i="22"/>
  <c r="BO18" i="22" s="1"/>
  <c r="BC18" i="22"/>
  <c r="BD18" i="22" s="1"/>
  <c r="AR18" i="22"/>
  <c r="AS18" i="22" s="1"/>
  <c r="AG18" i="22"/>
  <c r="AH18" i="22" s="1"/>
  <c r="V18" i="22"/>
  <c r="W18" i="22" s="1"/>
  <c r="K18" i="22"/>
  <c r="L18" i="22" s="1"/>
  <c r="GC17" i="22"/>
  <c r="GD17" i="22" s="1"/>
  <c r="FR17" i="22"/>
  <c r="FS17" i="22" s="1"/>
  <c r="FG17" i="22"/>
  <c r="FH17" i="22" s="1"/>
  <c r="EV17" i="22"/>
  <c r="EW17" i="22" s="1"/>
  <c r="EK17" i="22"/>
  <c r="EL17" i="22" s="1"/>
  <c r="DZ17" i="22"/>
  <c r="EA17" i="22" s="1"/>
  <c r="DO17" i="22"/>
  <c r="DP17" i="22" s="1"/>
  <c r="DD17" i="22"/>
  <c r="DE17" i="22" s="1"/>
  <c r="CS17" i="22"/>
  <c r="CT17" i="22" s="1"/>
  <c r="CH17" i="22"/>
  <c r="CI17" i="22" s="1"/>
  <c r="BX17" i="22"/>
  <c r="BL17" i="22"/>
  <c r="BM17" i="22" s="1"/>
  <c r="BA17" i="22"/>
  <c r="BB17" i="22" s="1"/>
  <c r="AP17" i="22"/>
  <c r="AQ17" i="22" s="1"/>
  <c r="AE17" i="22"/>
  <c r="AF17" i="22" s="1"/>
  <c r="T17" i="22"/>
  <c r="U17" i="22" s="1"/>
  <c r="I17" i="22"/>
  <c r="J17" i="22" s="1"/>
  <c r="GA16" i="22"/>
  <c r="GB16" i="22" s="1"/>
  <c r="FP16" i="22"/>
  <c r="FQ16" i="22" s="1"/>
  <c r="FE16" i="22"/>
  <c r="FF16" i="22" s="1"/>
  <c r="ET16" i="22"/>
  <c r="EU16" i="22" s="1"/>
  <c r="EI16" i="22"/>
  <c r="EJ16" i="22" s="1"/>
  <c r="DX16" i="22"/>
  <c r="DY16" i="22" s="1"/>
  <c r="DM16" i="22"/>
  <c r="DN16" i="22" s="1"/>
  <c r="DB16" i="22"/>
  <c r="DC16" i="22" s="1"/>
  <c r="CQ16" i="22"/>
  <c r="CR16" i="22" s="1"/>
  <c r="CF16" i="22"/>
  <c r="CG16" i="22" s="1"/>
  <c r="BV16" i="22"/>
  <c r="BJ16" i="22"/>
  <c r="BK16" i="22" s="1"/>
  <c r="AY16" i="22"/>
  <c r="AZ16" i="22" s="1"/>
  <c r="AN16" i="22"/>
  <c r="AO16" i="22" s="1"/>
  <c r="AC16" i="22"/>
  <c r="AD16" i="22" s="1"/>
  <c r="R16" i="22"/>
  <c r="S16" i="22" s="1"/>
  <c r="GE15" i="22"/>
  <c r="GF15" i="22" s="1"/>
  <c r="FT15" i="22"/>
  <c r="FU15" i="22" s="1"/>
  <c r="FI15" i="22"/>
  <c r="FJ15" i="22" s="1"/>
  <c r="EX15" i="22"/>
  <c r="EY15" i="22" s="1"/>
  <c r="EM15" i="22"/>
  <c r="EN15" i="22" s="1"/>
  <c r="EB15" i="22"/>
  <c r="EC15" i="22" s="1"/>
  <c r="DQ15" i="22"/>
  <c r="DR15" i="22" s="1"/>
  <c r="DF15" i="22"/>
  <c r="DG15" i="22" s="1"/>
  <c r="CU15" i="22"/>
  <c r="CV15" i="22" s="1"/>
  <c r="CJ15" i="22"/>
  <c r="CK15" i="22" s="1"/>
  <c r="BZ15" i="22"/>
  <c r="BN15" i="22"/>
  <c r="BO15" i="22" s="1"/>
  <c r="BC15" i="22"/>
  <c r="BD15" i="22" s="1"/>
  <c r="AR15" i="22"/>
  <c r="AS15" i="22" s="1"/>
  <c r="AG15" i="22"/>
  <c r="AH15" i="22" s="1"/>
  <c r="V15" i="22"/>
  <c r="W15" i="22" s="1"/>
  <c r="K15" i="22"/>
  <c r="L15" i="22" s="1"/>
  <c r="GC14" i="22"/>
  <c r="GD14" i="22" s="1"/>
  <c r="FR14" i="22"/>
  <c r="FS14" i="22" s="1"/>
  <c r="FG14" i="22"/>
  <c r="FH14" i="22" s="1"/>
  <c r="EV14" i="22"/>
  <c r="EW14" i="22" s="1"/>
  <c r="EK14" i="22"/>
  <c r="EL14" i="22" s="1"/>
  <c r="DZ14" i="22"/>
  <c r="EA14" i="22" s="1"/>
  <c r="DO14" i="22"/>
  <c r="DP14" i="22" s="1"/>
  <c r="DD14" i="22"/>
  <c r="DE14" i="22" s="1"/>
  <c r="CS14" i="22"/>
  <c r="CT14" i="22" s="1"/>
  <c r="CH14" i="22"/>
  <c r="CI14" i="22" s="1"/>
  <c r="BX14" i="22"/>
  <c r="BL14" i="22"/>
  <c r="BM14" i="22" s="1"/>
  <c r="BA14" i="22"/>
  <c r="BB14" i="22" s="1"/>
  <c r="AP14" i="22"/>
  <c r="AQ14" i="22" s="1"/>
  <c r="AE14" i="22"/>
  <c r="AF14" i="22" s="1"/>
  <c r="T14" i="22"/>
  <c r="U14" i="22" s="1"/>
  <c r="I14" i="22"/>
  <c r="J14" i="22" s="1"/>
  <c r="GA13" i="22"/>
  <c r="GB13" i="22" s="1"/>
  <c r="FP13" i="22"/>
  <c r="FQ13" i="22" s="1"/>
  <c r="FE13" i="22"/>
  <c r="FF13" i="22" s="1"/>
  <c r="ET13" i="22"/>
  <c r="EU13" i="22" s="1"/>
  <c r="EI13" i="22"/>
  <c r="EJ13" i="22" s="1"/>
  <c r="DX13" i="22"/>
  <c r="DY13" i="22" s="1"/>
  <c r="DM13" i="22"/>
  <c r="DN13" i="22" s="1"/>
  <c r="DB13" i="22"/>
  <c r="DC13" i="22" s="1"/>
  <c r="CQ13" i="22"/>
  <c r="CR13" i="22" s="1"/>
  <c r="CF13" i="22"/>
  <c r="CG13" i="22" s="1"/>
  <c r="BV13" i="22"/>
  <c r="BJ13" i="22"/>
  <c r="BK13" i="22" s="1"/>
  <c r="AY13" i="22"/>
  <c r="AZ13" i="22" s="1"/>
  <c r="AN13" i="22"/>
  <c r="AO13" i="22" s="1"/>
  <c r="AC13" i="22"/>
  <c r="AD13" i="22" s="1"/>
  <c r="R13" i="22"/>
  <c r="S13" i="22" s="1"/>
  <c r="H13" i="22"/>
  <c r="GE12" i="22"/>
  <c r="GF12" i="22" s="1"/>
  <c r="FT12" i="22"/>
  <c r="FU12" i="22" s="1"/>
  <c r="FI12" i="22"/>
  <c r="FJ12" i="22" s="1"/>
  <c r="EX12" i="22"/>
  <c r="EY12" i="22" s="1"/>
  <c r="EM12" i="22"/>
  <c r="EN12" i="22" s="1"/>
  <c r="EB12" i="22"/>
  <c r="EC12" i="22" s="1"/>
  <c r="DQ12" i="22"/>
  <c r="DR12" i="22" s="1"/>
  <c r="DF12" i="22"/>
  <c r="DG12" i="22" s="1"/>
  <c r="CU12" i="22"/>
  <c r="CV12" i="22" s="1"/>
  <c r="CJ12" i="22"/>
  <c r="CK12" i="22" s="1"/>
  <c r="BZ12" i="22"/>
  <c r="BN12" i="22"/>
  <c r="BO12" i="22" s="1"/>
  <c r="BC12" i="22"/>
  <c r="BD12" i="22" s="1"/>
  <c r="AR12" i="22"/>
  <c r="AS12" i="22" s="1"/>
  <c r="AG12" i="22"/>
  <c r="AH12" i="22" s="1"/>
  <c r="V12" i="22"/>
  <c r="W12" i="22" s="1"/>
  <c r="K12" i="22"/>
  <c r="L12" i="22" s="1"/>
  <c r="GC11" i="22"/>
  <c r="GD11" i="22" s="1"/>
  <c r="FR11" i="22"/>
  <c r="FS11" i="22" s="1"/>
  <c r="FG11" i="22"/>
  <c r="FH11" i="22" s="1"/>
  <c r="EV11" i="22"/>
  <c r="EW11" i="22" s="1"/>
  <c r="EK11" i="22"/>
  <c r="EL11" i="22" s="1"/>
  <c r="DZ11" i="22"/>
  <c r="EA11" i="22" s="1"/>
  <c r="DO11" i="22"/>
  <c r="DP11" i="22" s="1"/>
  <c r="DD11" i="22"/>
  <c r="DE11" i="22" s="1"/>
  <c r="CS11" i="22"/>
  <c r="CT11" i="22" s="1"/>
  <c r="CH11" i="22"/>
  <c r="CI11" i="22" s="1"/>
  <c r="BX11" i="22"/>
  <c r="BL11" i="22"/>
  <c r="BM11" i="22" s="1"/>
  <c r="BA11" i="22"/>
  <c r="BB11" i="22" s="1"/>
  <c r="AP11" i="22"/>
  <c r="AQ11" i="22" s="1"/>
  <c r="AE11" i="22"/>
  <c r="AF11" i="22" s="1"/>
  <c r="T11" i="22"/>
  <c r="U11" i="22" s="1"/>
  <c r="I11" i="22"/>
  <c r="J11" i="22" s="1"/>
  <c r="GA10" i="22"/>
  <c r="GB10" i="22" s="1"/>
  <c r="FP10" i="22"/>
  <c r="FQ10" i="22" s="1"/>
  <c r="FE10" i="22"/>
  <c r="FF10" i="22" s="1"/>
  <c r="ET10" i="22"/>
  <c r="EU10" i="22" s="1"/>
  <c r="EI10" i="22"/>
  <c r="EJ10" i="22" s="1"/>
  <c r="DX10" i="22"/>
  <c r="DY10" i="22" s="1"/>
  <c r="DM10" i="22"/>
  <c r="DN10" i="22" s="1"/>
  <c r="DB10" i="22"/>
  <c r="DC10" i="22" s="1"/>
  <c r="CQ10" i="22"/>
  <c r="CR10" i="22" s="1"/>
  <c r="CF10" i="22"/>
  <c r="CG10" i="22" s="1"/>
  <c r="BV10" i="22"/>
  <c r="BJ10" i="22"/>
  <c r="BK10" i="22" s="1"/>
  <c r="AY10" i="22"/>
  <c r="AZ10" i="22" s="1"/>
  <c r="AN10" i="22"/>
  <c r="AO10" i="22" s="1"/>
  <c r="AC10" i="22"/>
  <c r="AD10" i="22" s="1"/>
  <c r="R10" i="22"/>
  <c r="S10" i="22" s="1"/>
  <c r="GE9" i="22"/>
  <c r="GF9" i="22" s="1"/>
  <c r="FT9" i="22"/>
  <c r="FU9" i="22" s="1"/>
  <c r="FI9" i="22"/>
  <c r="FJ9" i="22" s="1"/>
  <c r="EX9" i="22"/>
  <c r="EY9" i="22" s="1"/>
  <c r="EM9" i="22"/>
  <c r="EN9" i="22" s="1"/>
  <c r="EB9" i="22"/>
  <c r="EC9" i="22" s="1"/>
  <c r="DQ9" i="22"/>
  <c r="DR9" i="22" s="1"/>
  <c r="DF9" i="22"/>
  <c r="DG9" i="22" s="1"/>
  <c r="CU9" i="22"/>
  <c r="CV9" i="22" s="1"/>
  <c r="CJ9" i="22"/>
  <c r="CK9" i="22" s="1"/>
  <c r="BZ9" i="22"/>
  <c r="BN9" i="22"/>
  <c r="BO9" i="22" s="1"/>
  <c r="BC9" i="22"/>
  <c r="BD9" i="22" s="1"/>
  <c r="AR9" i="22"/>
  <c r="AS9" i="22" s="1"/>
  <c r="AG9" i="22"/>
  <c r="AH9" i="22" s="1"/>
  <c r="V9" i="22"/>
  <c r="W9" i="22" s="1"/>
  <c r="K9" i="22"/>
  <c r="L9" i="22" s="1"/>
  <c r="GC8" i="22"/>
  <c r="GD8" i="22" s="1"/>
  <c r="FR8" i="22"/>
  <c r="FS8" i="22" s="1"/>
  <c r="FG8" i="22"/>
  <c r="FH8" i="22" s="1"/>
  <c r="EV8" i="22"/>
  <c r="EW8" i="22" s="1"/>
  <c r="EK8" i="22"/>
  <c r="EL8" i="22" s="1"/>
  <c r="DZ8" i="22"/>
  <c r="EA8" i="22" s="1"/>
  <c r="DO8" i="22"/>
  <c r="DP8" i="22" s="1"/>
  <c r="DD8" i="22"/>
  <c r="DE8" i="22" s="1"/>
  <c r="CS8" i="22"/>
  <c r="CT8" i="22" s="1"/>
  <c r="CH8" i="22"/>
  <c r="CI8" i="22" s="1"/>
  <c r="BX8" i="22"/>
  <c r="BL8" i="22"/>
  <c r="BM8" i="22" s="1"/>
  <c r="BA8" i="22"/>
  <c r="BB8" i="22" s="1"/>
  <c r="AP8" i="22"/>
  <c r="AQ8" i="22" s="1"/>
  <c r="AE8" i="22"/>
  <c r="AF8" i="22" s="1"/>
  <c r="T8" i="22"/>
  <c r="U8" i="22" s="1"/>
  <c r="I8" i="22"/>
  <c r="J8" i="22" s="1"/>
  <c r="GA7" i="22"/>
  <c r="GB7" i="22" s="1"/>
  <c r="FP7" i="22"/>
  <c r="FQ7" i="22" s="1"/>
  <c r="FE7" i="22"/>
  <c r="FF7" i="22" s="1"/>
  <c r="ET7" i="22"/>
  <c r="EU7" i="22" s="1"/>
  <c r="EI7" i="22"/>
  <c r="EJ7" i="22" s="1"/>
  <c r="DX7" i="22"/>
  <c r="DY7" i="22" s="1"/>
  <c r="DM7" i="22"/>
  <c r="DN7" i="22" s="1"/>
  <c r="DB7" i="22"/>
  <c r="DC7" i="22" s="1"/>
  <c r="CQ7" i="22"/>
  <c r="CR7" i="22" s="1"/>
  <c r="CF7" i="22"/>
  <c r="CG7" i="22" s="1"/>
  <c r="BV7" i="22"/>
  <c r="BJ7" i="22"/>
  <c r="BK7" i="22" s="1"/>
  <c r="AY7" i="22"/>
  <c r="AZ7" i="22" s="1"/>
  <c r="AN7" i="22"/>
  <c r="AO7" i="22" s="1"/>
  <c r="AC7" i="22"/>
  <c r="AD7" i="22" s="1"/>
  <c r="R7" i="22"/>
  <c r="S7" i="22" s="1"/>
  <c r="H7" i="22"/>
  <c r="AI127" i="22" l="1"/>
  <c r="AJ127" i="22" s="1"/>
  <c r="FK130" i="22"/>
  <c r="FL130" i="22" s="1"/>
  <c r="FK127" i="22"/>
  <c r="FL127" i="22" s="1"/>
  <c r="FK112" i="22"/>
  <c r="FL112" i="22" s="1"/>
  <c r="FK109" i="22"/>
  <c r="FL109" i="22" s="1"/>
  <c r="FK97" i="22"/>
  <c r="FL97" i="22" s="1"/>
  <c r="FK85" i="22"/>
  <c r="FL85" i="22" s="1"/>
  <c r="FK82" i="22"/>
  <c r="FL82" i="22" s="1"/>
  <c r="FK73" i="22"/>
  <c r="FL73" i="22" s="1"/>
  <c r="FK70" i="22"/>
  <c r="FL70" i="22" s="1"/>
  <c r="FK61" i="22"/>
  <c r="FL61" i="22" s="1"/>
  <c r="FK58" i="22"/>
  <c r="FL58" i="22" s="1"/>
  <c r="FK49" i="22"/>
  <c r="FL49" i="22" s="1"/>
  <c r="CA127" i="22"/>
  <c r="CB127" i="22" s="1"/>
  <c r="CA85" i="22"/>
  <c r="CB85" i="22" s="1"/>
  <c r="FK40" i="22"/>
  <c r="FL40" i="22" s="1"/>
  <c r="FK37" i="22"/>
  <c r="FL37" i="22" s="1"/>
  <c r="FK28" i="22"/>
  <c r="FL28" i="22" s="1"/>
  <c r="FK22" i="22"/>
  <c r="FL22" i="22" s="1"/>
  <c r="FK13" i="22"/>
  <c r="FL13" i="22" s="1"/>
  <c r="FK10" i="22"/>
  <c r="FL10" i="22" s="1"/>
  <c r="ED130" i="22"/>
  <c r="EE130" i="22" s="1"/>
  <c r="ED127" i="22"/>
  <c r="EE127" i="22" s="1"/>
  <c r="ED112" i="22"/>
  <c r="EE112" i="22" s="1"/>
  <c r="ED109" i="22"/>
  <c r="EE109" i="22" s="1"/>
  <c r="ED97" i="22"/>
  <c r="EE97" i="22" s="1"/>
  <c r="ED94" i="22"/>
  <c r="EE94" i="22" s="1"/>
  <c r="ED82" i="22"/>
  <c r="EE82" i="22" s="1"/>
  <c r="ED73" i="22"/>
  <c r="EE73" i="22" s="1"/>
  <c r="ED70" i="22"/>
  <c r="EE70" i="22" s="1"/>
  <c r="ED61" i="22"/>
  <c r="EE61" i="22" s="1"/>
  <c r="ED49" i="22"/>
  <c r="EE49" i="22" s="1"/>
  <c r="ED37" i="22"/>
  <c r="EE37" i="22" s="1"/>
  <c r="ED25" i="22"/>
  <c r="EE25" i="22" s="1"/>
  <c r="ED22" i="22"/>
  <c r="EE22" i="22" s="1"/>
  <c r="ED13" i="22"/>
  <c r="EE13" i="22" s="1"/>
  <c r="AI130" i="22"/>
  <c r="AJ130" i="22" s="1"/>
  <c r="AI109" i="22"/>
  <c r="AJ109" i="22" s="1"/>
  <c r="AI97" i="22"/>
  <c r="AJ97" i="22" s="1"/>
  <c r="AI85" i="22"/>
  <c r="AJ85" i="22" s="1"/>
  <c r="AI73" i="22"/>
  <c r="AJ73" i="22" s="1"/>
  <c r="AI61" i="22"/>
  <c r="AI49" i="22"/>
  <c r="AJ49" i="22" s="1"/>
  <c r="AI37" i="22"/>
  <c r="AJ37" i="22" s="1"/>
  <c r="AI25" i="22"/>
  <c r="AJ25" i="22" s="1"/>
  <c r="AI13" i="22"/>
  <c r="AJ13" i="22" s="1"/>
  <c r="EZ130" i="22"/>
  <c r="FA130" i="22" s="1"/>
  <c r="EZ127" i="22"/>
  <c r="FA127" i="22" s="1"/>
  <c r="FK94" i="22"/>
  <c r="FL94" i="22" s="1"/>
  <c r="EZ112" i="22"/>
  <c r="FA112" i="22" s="1"/>
  <c r="EZ109" i="22"/>
  <c r="FA109" i="22" s="1"/>
  <c r="EZ97" i="22"/>
  <c r="FA97" i="22" s="1"/>
  <c r="EZ94" i="22"/>
  <c r="FA94" i="22" s="1"/>
  <c r="EZ82" i="22"/>
  <c r="FA82" i="22" s="1"/>
  <c r="EZ73" i="22"/>
  <c r="FA73" i="22" s="1"/>
  <c r="EZ70" i="22"/>
  <c r="FA70" i="22" s="1"/>
  <c r="EZ61" i="22"/>
  <c r="FA61" i="22" s="1"/>
  <c r="EZ49" i="22"/>
  <c r="FA49" i="22" s="1"/>
  <c r="EZ37" i="22"/>
  <c r="FA37" i="22" s="1"/>
  <c r="EZ28" i="22"/>
  <c r="FA28" i="22" s="1"/>
  <c r="EZ25" i="22"/>
  <c r="FA25" i="22" s="1"/>
  <c r="EZ22" i="22"/>
  <c r="FA22" i="22" s="1"/>
  <c r="EZ13" i="22"/>
  <c r="FA13" i="22" s="1"/>
  <c r="DH130" i="22"/>
  <c r="DI130" i="22" s="1"/>
  <c r="DH127" i="22"/>
  <c r="DI127" i="22" s="1"/>
  <c r="DH112" i="22"/>
  <c r="DI112" i="22" s="1"/>
  <c r="DH109" i="22"/>
  <c r="DI109" i="22" s="1"/>
  <c r="DH97" i="22"/>
  <c r="DI97" i="22" s="1"/>
  <c r="DH85" i="22"/>
  <c r="DI85" i="22" s="1"/>
  <c r="DH82" i="22"/>
  <c r="DI82" i="22" s="1"/>
  <c r="DH73" i="22"/>
  <c r="DI73" i="22" s="1"/>
  <c r="DH70" i="22"/>
  <c r="DI70" i="22" s="1"/>
  <c r="DH61" i="22"/>
  <c r="DI61" i="22" s="1"/>
  <c r="DH49" i="22"/>
  <c r="DI49" i="22" s="1"/>
  <c r="DH37" i="22"/>
  <c r="DI37" i="22" s="1"/>
  <c r="DH25" i="22"/>
  <c r="DI25" i="22" s="1"/>
  <c r="DH13" i="22"/>
  <c r="DI13" i="22" s="1"/>
  <c r="CW130" i="22"/>
  <c r="CX130" i="22" s="1"/>
  <c r="CW127" i="22"/>
  <c r="CX127" i="22" s="1"/>
  <c r="CW112" i="22"/>
  <c r="CX112" i="22" s="1"/>
  <c r="CW109" i="22"/>
  <c r="CX109" i="22" s="1"/>
  <c r="CW97" i="22"/>
  <c r="CX97" i="22" s="1"/>
  <c r="CW85" i="22"/>
  <c r="CX85" i="22" s="1"/>
  <c r="CW82" i="22"/>
  <c r="CX82" i="22" s="1"/>
  <c r="CW73" i="22"/>
  <c r="CX73" i="22" s="1"/>
  <c r="CW70" i="22"/>
  <c r="CX70" i="22" s="1"/>
  <c r="CW61" i="22"/>
  <c r="CX61" i="22" s="1"/>
  <c r="CW58" i="22"/>
  <c r="CX58" i="22" s="1"/>
  <c r="CW49" i="22"/>
  <c r="CX49" i="22" s="1"/>
  <c r="CW40" i="22"/>
  <c r="CX40" i="22" s="1"/>
  <c r="CW37" i="22"/>
  <c r="CX37" i="22" s="1"/>
  <c r="CW25" i="22"/>
  <c r="CX25" i="22" s="1"/>
  <c r="CW13" i="22"/>
  <c r="CX13" i="22" s="1"/>
  <c r="CW10" i="22"/>
  <c r="CX10" i="22" s="1"/>
  <c r="BE130" i="22"/>
  <c r="BF130" i="22" s="1"/>
  <c r="BE127" i="22"/>
  <c r="BF127" i="22" s="1"/>
  <c r="BE109" i="22"/>
  <c r="BF109" i="22" s="1"/>
  <c r="BE97" i="22"/>
  <c r="BF97" i="22" s="1"/>
  <c r="BE85" i="22"/>
  <c r="BF85" i="22" s="1"/>
  <c r="BE82" i="22"/>
  <c r="BF82" i="22" s="1"/>
  <c r="BE73" i="22"/>
  <c r="BF73" i="22" s="1"/>
  <c r="BE70" i="22"/>
  <c r="BF70" i="22" s="1"/>
  <c r="BE61" i="22"/>
  <c r="BF61" i="22" s="1"/>
  <c r="BE58" i="22"/>
  <c r="BF58" i="22" s="1"/>
  <c r="BE49" i="22"/>
  <c r="BF49" i="22" s="1"/>
  <c r="BE40" i="22"/>
  <c r="BF40" i="22" s="1"/>
  <c r="BE37" i="22"/>
  <c r="BF37" i="22" s="1"/>
  <c r="BE25" i="22"/>
  <c r="BF25" i="22" s="1"/>
  <c r="BE13" i="22"/>
  <c r="BF13" i="22" s="1"/>
  <c r="BE10" i="22"/>
  <c r="BF10" i="22" s="1"/>
  <c r="X130" i="22"/>
  <c r="Y130" i="22" s="1"/>
  <c r="X127" i="22"/>
  <c r="Y127" i="22" s="1"/>
  <c r="X97" i="22"/>
  <c r="Y97" i="22" s="1"/>
  <c r="X85" i="22"/>
  <c r="Y85" i="22" s="1"/>
  <c r="X73" i="22"/>
  <c r="Y73" i="22" s="1"/>
  <c r="X61" i="22"/>
  <c r="Y61" i="22" s="1"/>
  <c r="X49" i="22"/>
  <c r="Y49" i="22" s="1"/>
  <c r="X37" i="22"/>
  <c r="Y37" i="22" s="1"/>
  <c r="X25" i="22"/>
  <c r="Y25" i="22" s="1"/>
  <c r="X13" i="22"/>
  <c r="Y13" i="22" s="1"/>
  <c r="M127" i="22"/>
  <c r="N127" i="22" s="1"/>
  <c r="M85" i="22"/>
  <c r="M25" i="22"/>
  <c r="N25" i="22" s="1"/>
  <c r="GG130" i="22"/>
  <c r="GH130" i="22" s="1"/>
  <c r="GG127" i="22"/>
  <c r="GH127" i="22" s="1"/>
  <c r="GG112" i="22"/>
  <c r="GH112" i="22" s="1"/>
  <c r="GG109" i="22"/>
  <c r="GH109" i="22" s="1"/>
  <c r="GG97" i="22"/>
  <c r="GH97" i="22" s="1"/>
  <c r="GG94" i="22"/>
  <c r="GH94" i="22" s="1"/>
  <c r="GG85" i="22"/>
  <c r="GH85" i="22" s="1"/>
  <c r="GG82" i="22"/>
  <c r="GH82" i="22" s="1"/>
  <c r="GG73" i="22"/>
  <c r="GH73" i="22" s="1"/>
  <c r="GG70" i="22"/>
  <c r="GH70" i="22" s="1"/>
  <c r="GG61" i="22"/>
  <c r="GH61" i="22" s="1"/>
  <c r="GG58" i="22"/>
  <c r="GH58" i="22" s="1"/>
  <c r="GG49" i="22"/>
  <c r="GH49" i="22" s="1"/>
  <c r="GG40" i="22"/>
  <c r="GH40" i="22" s="1"/>
  <c r="GG37" i="22"/>
  <c r="GH37" i="22" s="1"/>
  <c r="GG28" i="22"/>
  <c r="GH28" i="22" s="1"/>
  <c r="GG22" i="22"/>
  <c r="GH22" i="22" s="1"/>
  <c r="GG13" i="22"/>
  <c r="GH13" i="22" s="1"/>
  <c r="GG10" i="22"/>
  <c r="GH10" i="22" s="1"/>
  <c r="DS130" i="22"/>
  <c r="DT130" i="22" s="1"/>
  <c r="DS127" i="22"/>
  <c r="DT127" i="22" s="1"/>
  <c r="DS112" i="22"/>
  <c r="DT112" i="22" s="1"/>
  <c r="DS109" i="22"/>
  <c r="DT109" i="22" s="1"/>
  <c r="DS97" i="22"/>
  <c r="DT97" i="22" s="1"/>
  <c r="DS94" i="22"/>
  <c r="DT94" i="22" s="1"/>
  <c r="DS85" i="22"/>
  <c r="DT85" i="22" s="1"/>
  <c r="DS82" i="22"/>
  <c r="DT82" i="22" s="1"/>
  <c r="DS73" i="22"/>
  <c r="DT73" i="22" s="1"/>
  <c r="DS70" i="22"/>
  <c r="DT70" i="22" s="1"/>
  <c r="DS61" i="22"/>
  <c r="DT61" i="22" s="1"/>
  <c r="DS58" i="22"/>
  <c r="DT58" i="22" s="1"/>
  <c r="DS49" i="22"/>
  <c r="DT49" i="22" s="1"/>
  <c r="DS40" i="22"/>
  <c r="DT40" i="22" s="1"/>
  <c r="DS37" i="22"/>
  <c r="DT37" i="22" s="1"/>
  <c r="DS25" i="22"/>
  <c r="DT25" i="22" s="1"/>
  <c r="DS22" i="22"/>
  <c r="DT22" i="22" s="1"/>
  <c r="DS13" i="22"/>
  <c r="DT13" i="22" s="1"/>
  <c r="DS10" i="22"/>
  <c r="DT10" i="22" s="1"/>
  <c r="CL130" i="22"/>
  <c r="CM130" i="22" s="1"/>
  <c r="CL127" i="22"/>
  <c r="CL112" i="22"/>
  <c r="CL109" i="22"/>
  <c r="CM109" i="22" s="1"/>
  <c r="CL97" i="22"/>
  <c r="CL85" i="22"/>
  <c r="CM85" i="22" s="1"/>
  <c r="CL82" i="22"/>
  <c r="CM82" i="22" s="1"/>
  <c r="CL73" i="22"/>
  <c r="CM73" i="22" s="1"/>
  <c r="CL70" i="22"/>
  <c r="CM70" i="22" s="1"/>
  <c r="CL61" i="22"/>
  <c r="CM61" i="22" s="1"/>
  <c r="CL49" i="22"/>
  <c r="CL37" i="22"/>
  <c r="CM37" i="22" s="1"/>
  <c r="CL25" i="22"/>
  <c r="CM25" i="22" s="1"/>
  <c r="CL13" i="22"/>
  <c r="CM13" i="22" s="1"/>
  <c r="AT130" i="22"/>
  <c r="AU130" i="22" s="1"/>
  <c r="AT127" i="22"/>
  <c r="AU127" i="22" s="1"/>
  <c r="AT112" i="22"/>
  <c r="AU112" i="22" s="1"/>
  <c r="AT109" i="22"/>
  <c r="AU109" i="22" s="1"/>
  <c r="AT97" i="22"/>
  <c r="AU97" i="22" s="1"/>
  <c r="AT85" i="22"/>
  <c r="AU85" i="22" s="1"/>
  <c r="AT82" i="22"/>
  <c r="AU82" i="22" s="1"/>
  <c r="AT73" i="22"/>
  <c r="AU73" i="22" s="1"/>
  <c r="AT70" i="22"/>
  <c r="AU70" i="22" s="1"/>
  <c r="AT61" i="22"/>
  <c r="AU61" i="22" s="1"/>
  <c r="AT58" i="22"/>
  <c r="AU58" i="22" s="1"/>
  <c r="AT49" i="22"/>
  <c r="AU49" i="22" s="1"/>
  <c r="AT40" i="22"/>
  <c r="AU40" i="22" s="1"/>
  <c r="AT37" i="22"/>
  <c r="AU37" i="22" s="1"/>
  <c r="AT25" i="22"/>
  <c r="AU25" i="22" s="1"/>
  <c r="AT13" i="22"/>
  <c r="AU13" i="22" s="1"/>
  <c r="X40" i="22"/>
  <c r="Y40" i="22" s="1"/>
  <c r="X70" i="22"/>
  <c r="Y70" i="22" s="1"/>
  <c r="X109" i="22"/>
  <c r="Y109" i="22" s="1"/>
  <c r="X112" i="22"/>
  <c r="Y112" i="22" s="1"/>
  <c r="X58" i="22"/>
  <c r="Y58" i="22" s="1"/>
  <c r="X82" i="22"/>
  <c r="Y82" i="22" s="1"/>
  <c r="AI10" i="22"/>
  <c r="AJ10" i="22" s="1"/>
  <c r="AI40" i="22"/>
  <c r="AJ40" i="22" s="1"/>
  <c r="AI58" i="22"/>
  <c r="AJ58" i="22" s="1"/>
  <c r="AI70" i="22"/>
  <c r="AJ70" i="22" s="1"/>
  <c r="AI82" i="22"/>
  <c r="AJ82" i="22" s="1"/>
  <c r="EO130" i="22"/>
  <c r="EP130" i="22" s="1"/>
  <c r="EO109" i="22"/>
  <c r="EP109" i="22" s="1"/>
  <c r="EO97" i="22"/>
  <c r="EP97" i="22" s="1"/>
  <c r="EO85" i="22"/>
  <c r="EP85" i="22" s="1"/>
  <c r="EO73" i="22"/>
  <c r="EP73" i="22" s="1"/>
  <c r="EO61" i="22"/>
  <c r="EP61" i="22" s="1"/>
  <c r="EO49" i="22"/>
  <c r="EP49" i="22" s="1"/>
  <c r="EO37" i="22"/>
  <c r="EP37" i="22" s="1"/>
  <c r="EO25" i="22"/>
  <c r="EP25" i="22" s="1"/>
  <c r="EO22" i="22"/>
  <c r="EP22" i="22" s="1"/>
  <c r="EO13" i="22"/>
  <c r="EP13" i="22" s="1"/>
  <c r="EO10" i="22"/>
  <c r="EP10" i="22" s="1"/>
  <c r="EO40" i="22"/>
  <c r="EP40" i="22" s="1"/>
  <c r="EO58" i="22"/>
  <c r="EP58" i="22" s="1"/>
  <c r="EO70" i="22"/>
  <c r="EP70" i="22" s="1"/>
  <c r="EO82" i="22"/>
  <c r="EP82" i="22" s="1"/>
  <c r="EO112" i="22"/>
  <c r="EP112" i="22" s="1"/>
  <c r="EO127" i="22"/>
  <c r="EP127" i="22" s="1"/>
  <c r="EO94" i="22"/>
  <c r="EP94" i="22" s="1"/>
  <c r="CA130" i="22"/>
  <c r="CB130" i="22" s="1"/>
  <c r="CA109" i="22"/>
  <c r="CB109" i="22" s="1"/>
  <c r="CA97" i="22"/>
  <c r="CB97" i="22" s="1"/>
  <c r="CA82" i="22"/>
  <c r="CB82" i="22" s="1"/>
  <c r="CA73" i="22"/>
  <c r="CB73" i="22" s="1"/>
  <c r="CA70" i="22"/>
  <c r="CB70" i="22" s="1"/>
  <c r="CA61" i="22"/>
  <c r="CB61" i="22" s="1"/>
  <c r="CA58" i="22"/>
  <c r="CB58" i="22" s="1"/>
  <c r="CA49" i="22"/>
  <c r="CB49" i="22" s="1"/>
  <c r="CA40" i="22"/>
  <c r="CB40" i="22" s="1"/>
  <c r="CA37" i="22"/>
  <c r="CB37" i="22" s="1"/>
  <c r="CA25" i="22"/>
  <c r="CB25" i="22" s="1"/>
  <c r="CA13" i="22"/>
  <c r="CB13" i="22" s="1"/>
  <c r="CA10" i="22"/>
  <c r="CB10" i="22" s="1"/>
  <c r="BP130" i="22"/>
  <c r="BQ130" i="22" s="1"/>
  <c r="BP127" i="22"/>
  <c r="BQ127" i="22" s="1"/>
  <c r="BP112" i="22"/>
  <c r="BQ112" i="22" s="1"/>
  <c r="BP109" i="22"/>
  <c r="BQ109" i="22" s="1"/>
  <c r="BP97" i="22"/>
  <c r="BQ97" i="22" s="1"/>
  <c r="BP85" i="22"/>
  <c r="BQ85" i="22" s="1"/>
  <c r="BP82" i="22"/>
  <c r="BQ82" i="22" s="1"/>
  <c r="BP73" i="22"/>
  <c r="BQ73" i="22" s="1"/>
  <c r="BP70" i="22"/>
  <c r="BQ70" i="22" s="1"/>
  <c r="BP61" i="22"/>
  <c r="BQ61" i="22" s="1"/>
  <c r="BP58" i="22"/>
  <c r="BQ58" i="22" s="1"/>
  <c r="BP49" i="22"/>
  <c r="BQ49" i="22" s="1"/>
  <c r="BP40" i="22"/>
  <c r="BQ40" i="22" s="1"/>
  <c r="BP37" i="22"/>
  <c r="BQ37" i="22" s="1"/>
  <c r="BP25" i="22"/>
  <c r="BQ25" i="22" s="1"/>
  <c r="BP13" i="22"/>
  <c r="BQ13" i="22" s="1"/>
  <c r="FV130" i="22"/>
  <c r="FW130" i="22" s="1"/>
  <c r="FV112" i="22"/>
  <c r="FW112" i="22" s="1"/>
  <c r="FV109" i="22"/>
  <c r="FW109" i="22" s="1"/>
  <c r="FV97" i="22"/>
  <c r="FW97" i="22" s="1"/>
  <c r="FV94" i="22"/>
  <c r="FW94" i="22" s="1"/>
  <c r="FV82" i="22"/>
  <c r="FW82" i="22" s="1"/>
  <c r="FV73" i="22"/>
  <c r="FW73" i="22" s="1"/>
  <c r="FV70" i="22"/>
  <c r="FW70" i="22" s="1"/>
  <c r="FV61" i="22"/>
  <c r="FW61" i="22" s="1"/>
  <c r="FV49" i="22"/>
  <c r="FW49" i="22" s="1"/>
  <c r="FV37" i="22"/>
  <c r="FW37" i="22" s="1"/>
  <c r="FV28" i="22"/>
  <c r="FW28" i="22" s="1"/>
  <c r="FV25" i="22"/>
  <c r="FW25" i="22" s="1"/>
  <c r="FV22" i="22"/>
  <c r="FW22" i="22" s="1"/>
  <c r="FV13" i="22"/>
  <c r="FW13" i="22" s="1"/>
  <c r="X10" i="22"/>
  <c r="Y10" i="22" s="1"/>
  <c r="AT10" i="22"/>
  <c r="AU10" i="22" s="1"/>
  <c r="BP10" i="22"/>
  <c r="BQ10" i="22" s="1"/>
  <c r="CL10" i="22"/>
  <c r="CM10" i="22" s="1"/>
  <c r="DH10" i="22"/>
  <c r="DI10" i="22" s="1"/>
  <c r="GQ25" i="22"/>
  <c r="X16" i="22"/>
  <c r="Y16" i="22" s="1"/>
  <c r="AT16" i="22"/>
  <c r="AU16" i="22" s="1"/>
  <c r="BP16" i="22"/>
  <c r="BQ16" i="22" s="1"/>
  <c r="CL16" i="22"/>
  <c r="CM16" i="22" s="1"/>
  <c r="DH16" i="22"/>
  <c r="DI16" i="22" s="1"/>
  <c r="ED16" i="22"/>
  <c r="EE16" i="22" s="1"/>
  <c r="EZ16" i="22"/>
  <c r="FA16" i="22" s="1"/>
  <c r="FV16" i="22"/>
  <c r="FW16" i="22" s="1"/>
  <c r="M22" i="22"/>
  <c r="N22" i="22" s="1"/>
  <c r="AI22" i="22"/>
  <c r="AJ22" i="22" s="1"/>
  <c r="BE22" i="22"/>
  <c r="BF22" i="22" s="1"/>
  <c r="CA22" i="22"/>
  <c r="CB22" i="22" s="1"/>
  <c r="CW22" i="22"/>
  <c r="CX22" i="22" s="1"/>
  <c r="X28" i="22"/>
  <c r="Y28" i="22" s="1"/>
  <c r="AT28" i="22"/>
  <c r="AU28" i="22" s="1"/>
  <c r="BP28" i="22"/>
  <c r="BQ28" i="22" s="1"/>
  <c r="CL28" i="22"/>
  <c r="CM28" i="22" s="1"/>
  <c r="DH28" i="22"/>
  <c r="DI28" i="22" s="1"/>
  <c r="ED28" i="22"/>
  <c r="EE28" i="22" s="1"/>
  <c r="AI34" i="22"/>
  <c r="AJ34" i="22" s="1"/>
  <c r="BE34" i="22"/>
  <c r="BF34" i="22" s="1"/>
  <c r="CA34" i="22"/>
  <c r="CB34" i="22" s="1"/>
  <c r="CW34" i="22"/>
  <c r="CX34" i="22" s="1"/>
  <c r="DS34" i="22"/>
  <c r="DT34" i="22" s="1"/>
  <c r="EO34" i="22"/>
  <c r="EP34" i="22" s="1"/>
  <c r="FK34" i="22"/>
  <c r="FL34" i="22" s="1"/>
  <c r="GG34" i="22"/>
  <c r="GH34" i="22" s="1"/>
  <c r="CL40" i="22"/>
  <c r="DH40" i="22"/>
  <c r="DI40" i="22" s="1"/>
  <c r="ED40" i="22"/>
  <c r="EE40" i="22" s="1"/>
  <c r="EZ40" i="22"/>
  <c r="FA40" i="22" s="1"/>
  <c r="FV40" i="22"/>
  <c r="FW40" i="22" s="1"/>
  <c r="AI46" i="22"/>
  <c r="BE46" i="22"/>
  <c r="BF46" i="22" s="1"/>
  <c r="CA46" i="22"/>
  <c r="CB46" i="22" s="1"/>
  <c r="CW46" i="22"/>
  <c r="CX46" i="22" s="1"/>
  <c r="DS46" i="22"/>
  <c r="DT46" i="22" s="1"/>
  <c r="EO46" i="22"/>
  <c r="EP46" i="22" s="1"/>
  <c r="FK46" i="22"/>
  <c r="FL46" i="22" s="1"/>
  <c r="GG46" i="22"/>
  <c r="GH46" i="22" s="1"/>
  <c r="X52" i="22"/>
  <c r="Y52" i="22" s="1"/>
  <c r="AT52" i="22"/>
  <c r="AU52" i="22" s="1"/>
  <c r="BP52" i="22"/>
  <c r="BQ52" i="22" s="1"/>
  <c r="CL52" i="22"/>
  <c r="CM52" i="22" s="1"/>
  <c r="DH52" i="22"/>
  <c r="DI52" i="22" s="1"/>
  <c r="ED52" i="22"/>
  <c r="EE52" i="22" s="1"/>
  <c r="EZ52" i="22"/>
  <c r="FA52" i="22" s="1"/>
  <c r="FV52" i="22"/>
  <c r="FW52" i="22" s="1"/>
  <c r="X64" i="22"/>
  <c r="Y64" i="22" s="1"/>
  <c r="AT64" i="22"/>
  <c r="AU64" i="22" s="1"/>
  <c r="BP64" i="22"/>
  <c r="BQ64" i="22" s="1"/>
  <c r="CL64" i="22"/>
  <c r="CM64" i="22" s="1"/>
  <c r="DH64" i="22"/>
  <c r="DI64" i="22" s="1"/>
  <c r="ED64" i="22"/>
  <c r="EE64" i="22" s="1"/>
  <c r="EZ64" i="22"/>
  <c r="FA64" i="22" s="1"/>
  <c r="FV64" i="22"/>
  <c r="FW64" i="22" s="1"/>
  <c r="ED10" i="22"/>
  <c r="EE10" i="22" s="1"/>
  <c r="EZ10" i="22"/>
  <c r="FA10" i="22" s="1"/>
  <c r="FV10" i="22"/>
  <c r="FW10" i="22" s="1"/>
  <c r="AI16" i="22"/>
  <c r="AJ16" i="22" s="1"/>
  <c r="BE16" i="22"/>
  <c r="BF16" i="22" s="1"/>
  <c r="CA16" i="22"/>
  <c r="CB16" i="22" s="1"/>
  <c r="CW16" i="22"/>
  <c r="CX16" i="22" s="1"/>
  <c r="DS16" i="22"/>
  <c r="DT16" i="22" s="1"/>
  <c r="EO16" i="22"/>
  <c r="EP16" i="22" s="1"/>
  <c r="FK16" i="22"/>
  <c r="FL16" i="22" s="1"/>
  <c r="GG16" i="22"/>
  <c r="GH16" i="22" s="1"/>
  <c r="X22" i="22"/>
  <c r="Y22" i="22" s="1"/>
  <c r="AT22" i="22"/>
  <c r="AU22" i="22" s="1"/>
  <c r="BP22" i="22"/>
  <c r="BQ22" i="22" s="1"/>
  <c r="CL22" i="22"/>
  <c r="CM22" i="22" s="1"/>
  <c r="DH22" i="22"/>
  <c r="DI22" i="22" s="1"/>
  <c r="AI28" i="22"/>
  <c r="GO28" i="22" s="1"/>
  <c r="BE28" i="22"/>
  <c r="BF28" i="22" s="1"/>
  <c r="CA28" i="22"/>
  <c r="CB28" i="22" s="1"/>
  <c r="CW28" i="22"/>
  <c r="CX28" i="22" s="1"/>
  <c r="DS28" i="22"/>
  <c r="DT28" i="22" s="1"/>
  <c r="EO28" i="22"/>
  <c r="EP28" i="22" s="1"/>
  <c r="X34" i="22"/>
  <c r="Y34" i="22" s="1"/>
  <c r="AT34" i="22"/>
  <c r="AU34" i="22" s="1"/>
  <c r="BP34" i="22"/>
  <c r="BQ34" i="22" s="1"/>
  <c r="CL34" i="22"/>
  <c r="CM34" i="22" s="1"/>
  <c r="DH34" i="22"/>
  <c r="DI34" i="22" s="1"/>
  <c r="ED34" i="22"/>
  <c r="EE34" i="22" s="1"/>
  <c r="EZ34" i="22"/>
  <c r="FA34" i="22" s="1"/>
  <c r="FV34" i="22"/>
  <c r="FW34" i="22" s="1"/>
  <c r="X46" i="22"/>
  <c r="Y46" i="22" s="1"/>
  <c r="AT46" i="22"/>
  <c r="AU46" i="22" s="1"/>
  <c r="BP46" i="22"/>
  <c r="BQ46" i="22" s="1"/>
  <c r="CL46" i="22"/>
  <c r="CM46" i="22" s="1"/>
  <c r="DH46" i="22"/>
  <c r="DI46" i="22" s="1"/>
  <c r="ED46" i="22"/>
  <c r="EE46" i="22" s="1"/>
  <c r="EZ46" i="22"/>
  <c r="FA46" i="22" s="1"/>
  <c r="FV46" i="22"/>
  <c r="FW46" i="22" s="1"/>
  <c r="AI52" i="22"/>
  <c r="AJ52" i="22" s="1"/>
  <c r="BE52" i="22"/>
  <c r="BF52" i="22" s="1"/>
  <c r="CA52" i="22"/>
  <c r="CB52" i="22" s="1"/>
  <c r="CW52" i="22"/>
  <c r="CX52" i="22" s="1"/>
  <c r="DS52" i="22"/>
  <c r="DT52" i="22" s="1"/>
  <c r="EO52" i="22"/>
  <c r="EP52" i="22" s="1"/>
  <c r="FK52" i="22"/>
  <c r="FL52" i="22" s="1"/>
  <c r="GG52" i="22"/>
  <c r="GH52" i="22" s="1"/>
  <c r="CL58" i="22"/>
  <c r="CM58" i="22" s="1"/>
  <c r="DH58" i="22"/>
  <c r="DI58" i="22" s="1"/>
  <c r="ED58" i="22"/>
  <c r="EE58" i="22" s="1"/>
  <c r="EZ58" i="22"/>
  <c r="FA58" i="22" s="1"/>
  <c r="FV58" i="22"/>
  <c r="FW58" i="22" s="1"/>
  <c r="AI64" i="22"/>
  <c r="GO64" i="22" s="1"/>
  <c r="BE64" i="22"/>
  <c r="BF64" i="22" s="1"/>
  <c r="CA64" i="22"/>
  <c r="CB64" i="22" s="1"/>
  <c r="CW64" i="22"/>
  <c r="CX64" i="22" s="1"/>
  <c r="DS64" i="22"/>
  <c r="DT64" i="22" s="1"/>
  <c r="EO64" i="22"/>
  <c r="EP64" i="22" s="1"/>
  <c r="FK64" i="22"/>
  <c r="FL64" i="22" s="1"/>
  <c r="GG64" i="22"/>
  <c r="GH64" i="22" s="1"/>
  <c r="AI76" i="22"/>
  <c r="AJ76" i="22" s="1"/>
  <c r="BE76" i="22"/>
  <c r="BF76" i="22" s="1"/>
  <c r="CA76" i="22"/>
  <c r="CB76" i="22" s="1"/>
  <c r="CW76" i="22"/>
  <c r="CX76" i="22" s="1"/>
  <c r="DS76" i="22"/>
  <c r="DT76" i="22" s="1"/>
  <c r="EO76" i="22"/>
  <c r="EP76" i="22" s="1"/>
  <c r="FK76" i="22"/>
  <c r="FL76" i="22" s="1"/>
  <c r="GG76" i="22"/>
  <c r="GH76" i="22" s="1"/>
  <c r="AI88" i="22"/>
  <c r="AJ88" i="22" s="1"/>
  <c r="BE88" i="22"/>
  <c r="BF88" i="22" s="1"/>
  <c r="CA88" i="22"/>
  <c r="CB88" i="22" s="1"/>
  <c r="CW88" i="22"/>
  <c r="CX88" i="22" s="1"/>
  <c r="DS88" i="22"/>
  <c r="DT88" i="22" s="1"/>
  <c r="EO88" i="22"/>
  <c r="EP88" i="22" s="1"/>
  <c r="FK88" i="22"/>
  <c r="FL88" i="22" s="1"/>
  <c r="GG88" i="22"/>
  <c r="GH88" i="22" s="1"/>
  <c r="X94" i="22"/>
  <c r="Y94" i="22" s="1"/>
  <c r="AT94" i="22"/>
  <c r="AU94" i="22" s="1"/>
  <c r="BP94" i="22"/>
  <c r="BQ94" i="22" s="1"/>
  <c r="CL94" i="22"/>
  <c r="CM94" i="22" s="1"/>
  <c r="DH94" i="22"/>
  <c r="DI94" i="22" s="1"/>
  <c r="AI100" i="22"/>
  <c r="AJ100" i="22" s="1"/>
  <c r="BE100" i="22"/>
  <c r="BF100" i="22" s="1"/>
  <c r="CA100" i="22"/>
  <c r="CB100" i="22" s="1"/>
  <c r="CW100" i="22"/>
  <c r="CX100" i="22" s="1"/>
  <c r="DS100" i="22"/>
  <c r="DT100" i="22" s="1"/>
  <c r="EO100" i="22"/>
  <c r="EP100" i="22" s="1"/>
  <c r="FK100" i="22"/>
  <c r="FL100" i="22" s="1"/>
  <c r="GG100" i="22"/>
  <c r="GH100" i="22" s="1"/>
  <c r="X106" i="22"/>
  <c r="Y106" i="22" s="1"/>
  <c r="AT106" i="22"/>
  <c r="AU106" i="22" s="1"/>
  <c r="BP106" i="22"/>
  <c r="BQ106" i="22" s="1"/>
  <c r="CL106" i="22"/>
  <c r="CM106" i="22" s="1"/>
  <c r="DH106" i="22"/>
  <c r="DI106" i="22" s="1"/>
  <c r="ED106" i="22"/>
  <c r="EE106" i="22" s="1"/>
  <c r="EZ106" i="22"/>
  <c r="FA106" i="22" s="1"/>
  <c r="FV106" i="22"/>
  <c r="FW106" i="22" s="1"/>
  <c r="FV127" i="22"/>
  <c r="FW127" i="22" s="1"/>
  <c r="AI133" i="22"/>
  <c r="AJ133" i="22" s="1"/>
  <c r="BE133" i="22"/>
  <c r="BF133" i="22" s="1"/>
  <c r="CA133" i="22"/>
  <c r="CB133" i="22" s="1"/>
  <c r="CW133" i="22"/>
  <c r="CX133" i="22" s="1"/>
  <c r="DS133" i="22"/>
  <c r="DT133" i="22" s="1"/>
  <c r="EO133" i="22"/>
  <c r="EP133" i="22" s="1"/>
  <c r="FK133" i="22"/>
  <c r="FL133" i="22" s="1"/>
  <c r="GG133" i="22"/>
  <c r="GH133" i="22" s="1"/>
  <c r="X76" i="22"/>
  <c r="Y76" i="22" s="1"/>
  <c r="AT76" i="22"/>
  <c r="AU76" i="22" s="1"/>
  <c r="BP76" i="22"/>
  <c r="BQ76" i="22" s="1"/>
  <c r="CL76" i="22"/>
  <c r="CM76" i="22" s="1"/>
  <c r="DH76" i="22"/>
  <c r="DI76" i="22" s="1"/>
  <c r="ED76" i="22"/>
  <c r="EE76" i="22" s="1"/>
  <c r="EZ76" i="22"/>
  <c r="FA76" i="22" s="1"/>
  <c r="FV76" i="22"/>
  <c r="FW76" i="22" s="1"/>
  <c r="X88" i="22"/>
  <c r="Y88" i="22" s="1"/>
  <c r="AT88" i="22"/>
  <c r="AU88" i="22" s="1"/>
  <c r="BP88" i="22"/>
  <c r="BQ88" i="22" s="1"/>
  <c r="CL88" i="22"/>
  <c r="CM88" i="22" s="1"/>
  <c r="DH88" i="22"/>
  <c r="DI88" i="22" s="1"/>
  <c r="ED88" i="22"/>
  <c r="EE88" i="22" s="1"/>
  <c r="EZ88" i="22"/>
  <c r="FA88" i="22" s="1"/>
  <c r="FV88" i="22"/>
  <c r="FW88" i="22" s="1"/>
  <c r="AI94" i="22"/>
  <c r="AJ94" i="22" s="1"/>
  <c r="BE94" i="22"/>
  <c r="BF94" i="22" s="1"/>
  <c r="CA94" i="22"/>
  <c r="CB94" i="22" s="1"/>
  <c r="CW94" i="22"/>
  <c r="CX94" i="22" s="1"/>
  <c r="X100" i="22"/>
  <c r="Y100" i="22" s="1"/>
  <c r="AT100" i="22"/>
  <c r="AU100" i="22" s="1"/>
  <c r="BP100" i="22"/>
  <c r="BQ100" i="22" s="1"/>
  <c r="CL100" i="22"/>
  <c r="CM100" i="22" s="1"/>
  <c r="DH100" i="22"/>
  <c r="DI100" i="22" s="1"/>
  <c r="ED100" i="22"/>
  <c r="EE100" i="22" s="1"/>
  <c r="EZ100" i="22"/>
  <c r="FA100" i="22" s="1"/>
  <c r="FV100" i="22"/>
  <c r="FW100" i="22" s="1"/>
  <c r="AI106" i="22"/>
  <c r="AJ106" i="22" s="1"/>
  <c r="BE106" i="22"/>
  <c r="BF106" i="22" s="1"/>
  <c r="CA106" i="22"/>
  <c r="CB106" i="22" s="1"/>
  <c r="CW106" i="22"/>
  <c r="CX106" i="22" s="1"/>
  <c r="DS106" i="22"/>
  <c r="DT106" i="22" s="1"/>
  <c r="EO106" i="22"/>
  <c r="EP106" i="22" s="1"/>
  <c r="FK106" i="22"/>
  <c r="FL106" i="22" s="1"/>
  <c r="GG106" i="22"/>
  <c r="GH106" i="22" s="1"/>
  <c r="X133" i="22"/>
  <c r="Y133" i="22" s="1"/>
  <c r="AT133" i="22"/>
  <c r="AU133" i="22" s="1"/>
  <c r="BP133" i="22"/>
  <c r="BQ133" i="22" s="1"/>
  <c r="CL133" i="22"/>
  <c r="CM133" i="22" s="1"/>
  <c r="DH133" i="22"/>
  <c r="DI133" i="22" s="1"/>
  <c r="ED133" i="22"/>
  <c r="EE133" i="22" s="1"/>
  <c r="EZ133" i="22"/>
  <c r="FA133" i="22" s="1"/>
  <c r="FV133" i="22"/>
  <c r="FW133" i="22" s="1"/>
  <c r="GO16" i="22"/>
  <c r="X7" i="22"/>
  <c r="Y7" i="22" s="1"/>
  <c r="AI7" i="22"/>
  <c r="AT7" i="22"/>
  <c r="AU7" i="22" s="1"/>
  <c r="BE7" i="22"/>
  <c r="BF7" i="22" s="1"/>
  <c r="BP7" i="22"/>
  <c r="BQ7" i="22" s="1"/>
  <c r="CA7" i="22"/>
  <c r="CB7" i="22" s="1"/>
  <c r="CL7" i="22"/>
  <c r="CW7" i="22"/>
  <c r="CX7" i="22" s="1"/>
  <c r="DH7" i="22"/>
  <c r="DI7" i="22" s="1"/>
  <c r="DS7" i="22"/>
  <c r="DT7" i="22" s="1"/>
  <c r="ED7" i="22"/>
  <c r="EE7" i="22" s="1"/>
  <c r="EO7" i="22"/>
  <c r="EP7" i="22" s="1"/>
  <c r="EZ7" i="22"/>
  <c r="FA7" i="22" s="1"/>
  <c r="FK7" i="22"/>
  <c r="FL7" i="22" s="1"/>
  <c r="FV7" i="22"/>
  <c r="FW7" i="22" s="1"/>
  <c r="GG7" i="22"/>
  <c r="GH7" i="22" s="1"/>
  <c r="X19" i="22"/>
  <c r="Y19" i="22" s="1"/>
  <c r="AI19" i="22"/>
  <c r="AT19" i="22"/>
  <c r="AU19" i="22" s="1"/>
  <c r="BE19" i="22"/>
  <c r="BF19" i="22" s="1"/>
  <c r="BP19" i="22"/>
  <c r="BQ19" i="22" s="1"/>
  <c r="CA19" i="22"/>
  <c r="CB19" i="22" s="1"/>
  <c r="CL19" i="22"/>
  <c r="CW19" i="22"/>
  <c r="CX19" i="22" s="1"/>
  <c r="DH19" i="22"/>
  <c r="DI19" i="22" s="1"/>
  <c r="DS19" i="22"/>
  <c r="DT19" i="22" s="1"/>
  <c r="ED19" i="22"/>
  <c r="EE19" i="22" s="1"/>
  <c r="EO19" i="22"/>
  <c r="EP19" i="22" s="1"/>
  <c r="EZ19" i="22"/>
  <c r="FA19" i="22" s="1"/>
  <c r="FK19" i="22"/>
  <c r="FL19" i="22" s="1"/>
  <c r="FV19" i="22"/>
  <c r="FW19" i="22" s="1"/>
  <c r="GG19" i="22"/>
  <c r="GH19" i="22" s="1"/>
  <c r="M7" i="22"/>
  <c r="H10" i="22"/>
  <c r="M10" i="22" s="1"/>
  <c r="M13" i="22"/>
  <c r="H16" i="22"/>
  <c r="M16" i="22" s="1"/>
  <c r="M19" i="22"/>
  <c r="FK25" i="22"/>
  <c r="FL25" i="22" s="1"/>
  <c r="GG25" i="22"/>
  <c r="GH25" i="22" s="1"/>
  <c r="X31" i="22"/>
  <c r="Y31" i="22" s="1"/>
  <c r="AI31" i="22"/>
  <c r="AT31" i="22"/>
  <c r="AU31" i="22" s="1"/>
  <c r="BE31" i="22"/>
  <c r="BF31" i="22" s="1"/>
  <c r="BP31" i="22"/>
  <c r="BQ31" i="22" s="1"/>
  <c r="CA31" i="22"/>
  <c r="CB31" i="22" s="1"/>
  <c r="CL31" i="22"/>
  <c r="CW31" i="22"/>
  <c r="CX31" i="22" s="1"/>
  <c r="DH31" i="22"/>
  <c r="DI31" i="22" s="1"/>
  <c r="DS31" i="22"/>
  <c r="DT31" i="22" s="1"/>
  <c r="ED31" i="22"/>
  <c r="EE31" i="22" s="1"/>
  <c r="EO31" i="22"/>
  <c r="EP31" i="22" s="1"/>
  <c r="EZ31" i="22"/>
  <c r="FA31" i="22" s="1"/>
  <c r="FK31" i="22"/>
  <c r="FL31" i="22" s="1"/>
  <c r="FV31" i="22"/>
  <c r="FW31" i="22" s="1"/>
  <c r="GG31" i="22"/>
  <c r="GH31" i="22" s="1"/>
  <c r="X43" i="22"/>
  <c r="Y43" i="22" s="1"/>
  <c r="AI43" i="22"/>
  <c r="AT43" i="22"/>
  <c r="AU43" i="22" s="1"/>
  <c r="BE43" i="22"/>
  <c r="BF43" i="22" s="1"/>
  <c r="BP43" i="22"/>
  <c r="BQ43" i="22" s="1"/>
  <c r="CA43" i="22"/>
  <c r="CB43" i="22" s="1"/>
  <c r="CL43" i="22"/>
  <c r="CW43" i="22"/>
  <c r="CX43" i="22" s="1"/>
  <c r="DH43" i="22"/>
  <c r="DI43" i="22" s="1"/>
  <c r="DS43" i="22"/>
  <c r="DT43" i="22" s="1"/>
  <c r="ED43" i="22"/>
  <c r="EE43" i="22" s="1"/>
  <c r="EO43" i="22"/>
  <c r="EP43" i="22" s="1"/>
  <c r="EZ43" i="22"/>
  <c r="FA43" i="22" s="1"/>
  <c r="FK43" i="22"/>
  <c r="FL43" i="22" s="1"/>
  <c r="FV43" i="22"/>
  <c r="FW43" i="22" s="1"/>
  <c r="GG43" i="22"/>
  <c r="GH43" i="22" s="1"/>
  <c r="X55" i="22"/>
  <c r="Y55" i="22" s="1"/>
  <c r="AI55" i="22"/>
  <c r="AT55" i="22"/>
  <c r="AU55" i="22" s="1"/>
  <c r="BE55" i="22"/>
  <c r="BF55" i="22" s="1"/>
  <c r="BP55" i="22"/>
  <c r="BQ55" i="22" s="1"/>
  <c r="CA55" i="22"/>
  <c r="CB55" i="22" s="1"/>
  <c r="CL55" i="22"/>
  <c r="CW55" i="22"/>
  <c r="CX55" i="22" s="1"/>
  <c r="DH55" i="22"/>
  <c r="DI55" i="22" s="1"/>
  <c r="DS55" i="22"/>
  <c r="DT55" i="22" s="1"/>
  <c r="ED55" i="22"/>
  <c r="EE55" i="22" s="1"/>
  <c r="EO55" i="22"/>
  <c r="EP55" i="22" s="1"/>
  <c r="EZ55" i="22"/>
  <c r="FA55" i="22" s="1"/>
  <c r="FK55" i="22"/>
  <c r="FL55" i="22" s="1"/>
  <c r="FV55" i="22"/>
  <c r="FW55" i="22" s="1"/>
  <c r="GG55" i="22"/>
  <c r="GH55" i="22" s="1"/>
  <c r="X67" i="22"/>
  <c r="Y67" i="22" s="1"/>
  <c r="AI67" i="22"/>
  <c r="AT67" i="22"/>
  <c r="AU67" i="22" s="1"/>
  <c r="BE67" i="22"/>
  <c r="BF67" i="22" s="1"/>
  <c r="BP67" i="22"/>
  <c r="BQ67" i="22" s="1"/>
  <c r="CA67" i="22"/>
  <c r="CB67" i="22" s="1"/>
  <c r="CL67" i="22"/>
  <c r="CW67" i="22"/>
  <c r="CX67" i="22" s="1"/>
  <c r="DH67" i="22"/>
  <c r="DI67" i="22" s="1"/>
  <c r="DS67" i="22"/>
  <c r="DT67" i="22" s="1"/>
  <c r="ED67" i="22"/>
  <c r="EE67" i="22" s="1"/>
  <c r="EO67" i="22"/>
  <c r="EP67" i="22" s="1"/>
  <c r="EZ67" i="22"/>
  <c r="FA67" i="22" s="1"/>
  <c r="FK67" i="22"/>
  <c r="FL67" i="22" s="1"/>
  <c r="FV67" i="22"/>
  <c r="FW67" i="22" s="1"/>
  <c r="GG67" i="22"/>
  <c r="GH67" i="22" s="1"/>
  <c r="X79" i="22"/>
  <c r="Y79" i="22" s="1"/>
  <c r="AI79" i="22"/>
  <c r="AT79" i="22"/>
  <c r="AU79" i="22" s="1"/>
  <c r="BE79" i="22"/>
  <c r="BF79" i="22" s="1"/>
  <c r="BP79" i="22"/>
  <c r="BQ79" i="22" s="1"/>
  <c r="CA79" i="22"/>
  <c r="CB79" i="22" s="1"/>
  <c r="CL79" i="22"/>
  <c r="CW79" i="22"/>
  <c r="CX79" i="22" s="1"/>
  <c r="DH79" i="22"/>
  <c r="DI79" i="22" s="1"/>
  <c r="DS79" i="22"/>
  <c r="DT79" i="22" s="1"/>
  <c r="ED79" i="22"/>
  <c r="EE79" i="22" s="1"/>
  <c r="EO79" i="22"/>
  <c r="EP79" i="22" s="1"/>
  <c r="EZ79" i="22"/>
  <c r="FA79" i="22" s="1"/>
  <c r="FK79" i="22"/>
  <c r="FL79" i="22" s="1"/>
  <c r="FV79" i="22"/>
  <c r="FW79" i="22" s="1"/>
  <c r="GG79" i="22"/>
  <c r="GH79" i="22" s="1"/>
  <c r="CM49" i="22"/>
  <c r="AJ61" i="22"/>
  <c r="N85" i="22"/>
  <c r="H28" i="22"/>
  <c r="M28" i="22" s="1"/>
  <c r="M31" i="22"/>
  <c r="H34" i="22"/>
  <c r="M34" i="22" s="1"/>
  <c r="M37" i="22"/>
  <c r="H40" i="22"/>
  <c r="M40" i="22" s="1"/>
  <c r="M43" i="22"/>
  <c r="H46" i="22"/>
  <c r="M46" i="22" s="1"/>
  <c r="M49" i="22"/>
  <c r="H52" i="22"/>
  <c r="M52" i="22" s="1"/>
  <c r="M55" i="22"/>
  <c r="H58" i="22"/>
  <c r="M58" i="22" s="1"/>
  <c r="M61" i="22"/>
  <c r="H64" i="22"/>
  <c r="M64" i="22" s="1"/>
  <c r="M67" i="22"/>
  <c r="H70" i="22"/>
  <c r="M70" i="22" s="1"/>
  <c r="M73" i="22"/>
  <c r="H76" i="22"/>
  <c r="M76" i="22" s="1"/>
  <c r="M79" i="22"/>
  <c r="H82" i="22"/>
  <c r="M82" i="22" s="1"/>
  <c r="ED85" i="22"/>
  <c r="EE85" i="22" s="1"/>
  <c r="EZ85" i="22"/>
  <c r="FA85" i="22" s="1"/>
  <c r="FV85" i="22"/>
  <c r="FW85" i="22" s="1"/>
  <c r="X91" i="22"/>
  <c r="Y91" i="22" s="1"/>
  <c r="AI91" i="22"/>
  <c r="AT91" i="22"/>
  <c r="AU91" i="22" s="1"/>
  <c r="BE91" i="22"/>
  <c r="BF91" i="22" s="1"/>
  <c r="BP91" i="22"/>
  <c r="BQ91" i="22" s="1"/>
  <c r="CA91" i="22"/>
  <c r="CB91" i="22" s="1"/>
  <c r="CL91" i="22"/>
  <c r="CW91" i="22"/>
  <c r="CX91" i="22" s="1"/>
  <c r="DH91" i="22"/>
  <c r="DI91" i="22" s="1"/>
  <c r="DS91" i="22"/>
  <c r="DT91" i="22" s="1"/>
  <c r="ED91" i="22"/>
  <c r="EE91" i="22" s="1"/>
  <c r="EO91" i="22"/>
  <c r="EP91" i="22" s="1"/>
  <c r="EZ91" i="22"/>
  <c r="FA91" i="22" s="1"/>
  <c r="FK91" i="22"/>
  <c r="FL91" i="22" s="1"/>
  <c r="FV91" i="22"/>
  <c r="FW91" i="22" s="1"/>
  <c r="GG91" i="22"/>
  <c r="GH91" i="22" s="1"/>
  <c r="X103" i="22"/>
  <c r="Y103" i="22" s="1"/>
  <c r="AI103" i="22"/>
  <c r="AT103" i="22"/>
  <c r="AU103" i="22" s="1"/>
  <c r="BE103" i="22"/>
  <c r="BF103" i="22" s="1"/>
  <c r="BP103" i="22"/>
  <c r="BQ103" i="22" s="1"/>
  <c r="CA103" i="22"/>
  <c r="CB103" i="22" s="1"/>
  <c r="CL103" i="22"/>
  <c r="CW103" i="22"/>
  <c r="CX103" i="22" s="1"/>
  <c r="DH103" i="22"/>
  <c r="DI103" i="22" s="1"/>
  <c r="DS103" i="22"/>
  <c r="DT103" i="22" s="1"/>
  <c r="ED103" i="22"/>
  <c r="EE103" i="22" s="1"/>
  <c r="EO103" i="22"/>
  <c r="EP103" i="22" s="1"/>
  <c r="EZ103" i="22"/>
  <c r="FA103" i="22" s="1"/>
  <c r="FK103" i="22"/>
  <c r="FL103" i="22" s="1"/>
  <c r="FV103" i="22"/>
  <c r="FW103" i="22" s="1"/>
  <c r="GG103" i="22"/>
  <c r="GH103" i="22" s="1"/>
  <c r="AI112" i="22"/>
  <c r="BE112" i="22"/>
  <c r="BF112" i="22" s="1"/>
  <c r="CA112" i="22"/>
  <c r="CB112" i="22" s="1"/>
  <c r="H88" i="22"/>
  <c r="M88" i="22" s="1"/>
  <c r="CM97" i="22"/>
  <c r="CM112" i="22"/>
  <c r="M91" i="22"/>
  <c r="H94" i="22"/>
  <c r="M94" i="22" s="1"/>
  <c r="M97" i="22"/>
  <c r="H100" i="22"/>
  <c r="M100" i="22" s="1"/>
  <c r="M103" i="22"/>
  <c r="H106" i="22"/>
  <c r="M106" i="22" s="1"/>
  <c r="M109" i="22"/>
  <c r="H112" i="22"/>
  <c r="M112" i="22" s="1"/>
  <c r="X136" i="22"/>
  <c r="Y136" i="22" s="1"/>
  <c r="AI136" i="22"/>
  <c r="AT136" i="22"/>
  <c r="AU136" i="22" s="1"/>
  <c r="BE136" i="22"/>
  <c r="BF136" i="22" s="1"/>
  <c r="BP136" i="22"/>
  <c r="BQ136" i="22" s="1"/>
  <c r="CA136" i="22"/>
  <c r="CB136" i="22" s="1"/>
  <c r="CL136" i="22"/>
  <c r="CW136" i="22"/>
  <c r="CX136" i="22" s="1"/>
  <c r="DH136" i="22"/>
  <c r="DI136" i="22" s="1"/>
  <c r="DS136" i="22"/>
  <c r="DT136" i="22" s="1"/>
  <c r="ED136" i="22"/>
  <c r="EE136" i="22" s="1"/>
  <c r="EO136" i="22"/>
  <c r="EP136" i="22" s="1"/>
  <c r="EZ136" i="22"/>
  <c r="FA136" i="22" s="1"/>
  <c r="FK136" i="22"/>
  <c r="FL136" i="22" s="1"/>
  <c r="FV136" i="22"/>
  <c r="FW136" i="22" s="1"/>
  <c r="GG136" i="22"/>
  <c r="GH136" i="22" s="1"/>
  <c r="M130" i="22"/>
  <c r="H133" i="22"/>
  <c r="M133" i="22" s="1"/>
  <c r="M136" i="22"/>
  <c r="GI40" i="22" l="1"/>
  <c r="N40" i="22"/>
  <c r="GL40" i="22" s="1"/>
  <c r="GI7" i="22"/>
  <c r="GP94" i="22"/>
  <c r="GQ82" i="22"/>
  <c r="GQ127" i="22"/>
  <c r="GO73" i="22"/>
  <c r="GO61" i="22"/>
  <c r="GP127" i="22"/>
  <c r="GP109" i="22"/>
  <c r="GO97" i="22"/>
  <c r="GQ85" i="22"/>
  <c r="GQ130" i="22"/>
  <c r="GQ52" i="22"/>
  <c r="GO49" i="22"/>
  <c r="GP34" i="22"/>
  <c r="GO40" i="22"/>
  <c r="GO130" i="22"/>
  <c r="GP22" i="22"/>
  <c r="GQ10" i="22"/>
  <c r="GP28" i="22"/>
  <c r="GP133" i="22"/>
  <c r="GQ70" i="22"/>
  <c r="GQ40" i="22"/>
  <c r="GQ73" i="22"/>
  <c r="GQ109" i="22"/>
  <c r="GP82" i="22"/>
  <c r="GQ133" i="22"/>
  <c r="GO133" i="22"/>
  <c r="GO109" i="22"/>
  <c r="GO106" i="22"/>
  <c r="GP100" i="22"/>
  <c r="GQ94" i="22"/>
  <c r="GQ76" i="22"/>
  <c r="GP46" i="22"/>
  <c r="GQ28" i="22"/>
  <c r="GO25" i="22"/>
  <c r="GP88" i="22"/>
  <c r="AJ64" i="22"/>
  <c r="GQ34" i="22"/>
  <c r="GQ13" i="22"/>
  <c r="GQ22" i="22"/>
  <c r="GO100" i="22"/>
  <c r="GO37" i="22"/>
  <c r="GO52" i="22"/>
  <c r="GO46" i="22"/>
  <c r="GO13" i="22"/>
  <c r="GO127" i="22"/>
  <c r="GO70" i="22"/>
  <c r="GO76" i="22"/>
  <c r="GL22" i="22"/>
  <c r="GQ61" i="22"/>
  <c r="GQ112" i="22"/>
  <c r="GQ100" i="22"/>
  <c r="GQ46" i="22"/>
  <c r="CM40" i="22"/>
  <c r="GP106" i="22"/>
  <c r="GP76" i="22"/>
  <c r="GP70" i="22"/>
  <c r="GP64" i="22"/>
  <c r="GP52" i="22"/>
  <c r="GP16" i="22"/>
  <c r="GP61" i="22"/>
  <c r="GP49" i="22"/>
  <c r="AJ46" i="22"/>
  <c r="AJ28" i="22"/>
  <c r="GQ97" i="22"/>
  <c r="GQ64" i="22"/>
  <c r="GQ49" i="22"/>
  <c r="GQ16" i="22"/>
  <c r="GP130" i="22"/>
  <c r="GP97" i="22"/>
  <c r="GP73" i="22"/>
  <c r="GP58" i="22"/>
  <c r="GP40" i="22"/>
  <c r="GP37" i="22"/>
  <c r="GP25" i="22"/>
  <c r="GP13" i="22"/>
  <c r="GP10" i="22"/>
  <c r="GQ106" i="22"/>
  <c r="GQ88" i="22"/>
  <c r="GQ37" i="22"/>
  <c r="GO58" i="22"/>
  <c r="GI127" i="22"/>
  <c r="GJ127" i="22" s="1"/>
  <c r="GQ58" i="22"/>
  <c r="CM127" i="22"/>
  <c r="GO82" i="22"/>
  <c r="GO88" i="22"/>
  <c r="GO34" i="22"/>
  <c r="GO10" i="22"/>
  <c r="GL25" i="22"/>
  <c r="GI22" i="22"/>
  <c r="GJ22" i="22" s="1"/>
  <c r="GO94" i="22"/>
  <c r="GO22" i="22"/>
  <c r="GL85" i="22"/>
  <c r="GL127" i="22"/>
  <c r="GI133" i="22"/>
  <c r="N133" i="22"/>
  <c r="CM136" i="22"/>
  <c r="GQ136" i="22"/>
  <c r="GI112" i="22"/>
  <c r="N112" i="22"/>
  <c r="GI106" i="22"/>
  <c r="N106" i="22"/>
  <c r="GL106" i="22" s="1"/>
  <c r="GI100" i="22"/>
  <c r="N100" i="22"/>
  <c r="GI94" i="22"/>
  <c r="N94" i="22"/>
  <c r="GL94" i="22" s="1"/>
  <c r="GI88" i="22"/>
  <c r="N88" i="22"/>
  <c r="GL88" i="22" s="1"/>
  <c r="GO112" i="22"/>
  <c r="AJ112" i="22"/>
  <c r="GP103" i="22"/>
  <c r="AJ103" i="22"/>
  <c r="GO103" i="22"/>
  <c r="GP91" i="22"/>
  <c r="AJ91" i="22"/>
  <c r="GO91" i="22"/>
  <c r="GI82" i="22"/>
  <c r="N82" i="22"/>
  <c r="GL82" i="22" s="1"/>
  <c r="GI76" i="22"/>
  <c r="N76" i="22"/>
  <c r="GL76" i="22" s="1"/>
  <c r="GI70" i="22"/>
  <c r="N70" i="22"/>
  <c r="GL70" i="22" s="1"/>
  <c r="GI64" i="22"/>
  <c r="N64" i="22"/>
  <c r="GI58" i="22"/>
  <c r="N58" i="22"/>
  <c r="GL58" i="22" s="1"/>
  <c r="GI52" i="22"/>
  <c r="N52" i="22"/>
  <c r="GL52" i="22" s="1"/>
  <c r="GI46" i="22"/>
  <c r="N46" i="22"/>
  <c r="GI34" i="22"/>
  <c r="N34" i="22"/>
  <c r="GL34" i="22" s="1"/>
  <c r="GI28" i="22"/>
  <c r="N28" i="22"/>
  <c r="GP79" i="22"/>
  <c r="AJ79" i="22"/>
  <c r="GO79" i="22"/>
  <c r="GP67" i="22"/>
  <c r="AJ67" i="22"/>
  <c r="GO67" i="22"/>
  <c r="GP55" i="22"/>
  <c r="AJ55" i="22"/>
  <c r="GO55" i="22"/>
  <c r="GP43" i="22"/>
  <c r="AJ43" i="22"/>
  <c r="GO43" i="22"/>
  <c r="GP31" i="22"/>
  <c r="AJ31" i="22"/>
  <c r="GO31" i="22"/>
  <c r="N19" i="22"/>
  <c r="GI19" i="22"/>
  <c r="N13" i="22"/>
  <c r="GL13" i="22" s="1"/>
  <c r="GI13" i="22"/>
  <c r="N7" i="22"/>
  <c r="GP19" i="22"/>
  <c r="AJ19" i="22"/>
  <c r="GO19" i="22"/>
  <c r="GP7" i="22"/>
  <c r="AJ7" i="22"/>
  <c r="GO7" i="22"/>
  <c r="GL133" i="22"/>
  <c r="GO85" i="22"/>
  <c r="GI85" i="22"/>
  <c r="GH139" i="22"/>
  <c r="GE139" i="22" s="1"/>
  <c r="FL139" i="22"/>
  <c r="FI139" i="22" s="1"/>
  <c r="EP139" i="22"/>
  <c r="EM139" i="22" s="1"/>
  <c r="DT139" i="22"/>
  <c r="DQ139" i="22" s="1"/>
  <c r="CX139" i="22"/>
  <c r="CU139" i="22" s="1"/>
  <c r="CB139" i="22"/>
  <c r="BY139" i="22" s="1"/>
  <c r="N136" i="22"/>
  <c r="GI136" i="22"/>
  <c r="N130" i="22"/>
  <c r="GL130" i="22" s="1"/>
  <c r="GI130" i="22"/>
  <c r="GP136" i="22"/>
  <c r="AJ136" i="22"/>
  <c r="GO136" i="22"/>
  <c r="N109" i="22"/>
  <c r="GL109" i="22" s="1"/>
  <c r="GI109" i="22"/>
  <c r="N103" i="22"/>
  <c r="GI103" i="22"/>
  <c r="N97" i="22"/>
  <c r="GL97" i="22" s="1"/>
  <c r="GI97" i="22"/>
  <c r="N91" i="22"/>
  <c r="GI91" i="22"/>
  <c r="GP112" i="22"/>
  <c r="CM103" i="22"/>
  <c r="GQ103" i="22"/>
  <c r="CM91" i="22"/>
  <c r="GQ91" i="22"/>
  <c r="N79" i="22"/>
  <c r="GI79" i="22"/>
  <c r="N73" i="22"/>
  <c r="GL73" i="22" s="1"/>
  <c r="GI73" i="22"/>
  <c r="N67" i="22"/>
  <c r="GI67" i="22"/>
  <c r="N61" i="22"/>
  <c r="GL61" i="22" s="1"/>
  <c r="GI61" i="22"/>
  <c r="N55" i="22"/>
  <c r="GI55" i="22"/>
  <c r="N49" i="22"/>
  <c r="GL49" i="22" s="1"/>
  <c r="GI49" i="22"/>
  <c r="N43" i="22"/>
  <c r="GI43" i="22"/>
  <c r="N37" i="22"/>
  <c r="GL37" i="22" s="1"/>
  <c r="GI37" i="22"/>
  <c r="N31" i="22"/>
  <c r="GI31" i="22"/>
  <c r="CM79" i="22"/>
  <c r="GQ79" i="22"/>
  <c r="CM67" i="22"/>
  <c r="GQ67" i="22"/>
  <c r="CM55" i="22"/>
  <c r="GQ55" i="22"/>
  <c r="CM43" i="22"/>
  <c r="GQ43" i="22"/>
  <c r="CM31" i="22"/>
  <c r="GQ31" i="22"/>
  <c r="GI16" i="22"/>
  <c r="N16" i="22"/>
  <c r="GL16" i="22" s="1"/>
  <c r="GI10" i="22"/>
  <c r="N10" i="22"/>
  <c r="GL10" i="22" s="1"/>
  <c r="CM19" i="22"/>
  <c r="GQ19" i="22"/>
  <c r="CM7" i="22"/>
  <c r="GQ7" i="22"/>
  <c r="GL100" i="22"/>
  <c r="GP85" i="22"/>
  <c r="GI25" i="22"/>
  <c r="FW139" i="22"/>
  <c r="FT139" i="22" s="1"/>
  <c r="FA139" i="22"/>
  <c r="EX139" i="22" s="1"/>
  <c r="EE139" i="22"/>
  <c r="EB139" i="22" s="1"/>
  <c r="DI139" i="22"/>
  <c r="DF139" i="22" s="1"/>
  <c r="BQ139" i="22"/>
  <c r="BN139" i="22" s="1"/>
  <c r="AU139" i="22"/>
  <c r="AR139" i="22" s="1"/>
  <c r="Y139" i="22"/>
  <c r="V139" i="22" s="1"/>
  <c r="GK70" i="22" l="1"/>
  <c r="GM70" i="22"/>
  <c r="GK76" i="22"/>
  <c r="GM76" i="22"/>
  <c r="GK88" i="22"/>
  <c r="GM88" i="22"/>
  <c r="GK40" i="22"/>
  <c r="GM40" i="22"/>
  <c r="GK100" i="22"/>
  <c r="GM100" i="22"/>
  <c r="GK10" i="22"/>
  <c r="GM10" i="22"/>
  <c r="GK16" i="22"/>
  <c r="GM16" i="22"/>
  <c r="GK97" i="22"/>
  <c r="GM97" i="22"/>
  <c r="GK109" i="22"/>
  <c r="GM109" i="22"/>
  <c r="GK133" i="22"/>
  <c r="GM133" i="22"/>
  <c r="GK52" i="22"/>
  <c r="GM52" i="22"/>
  <c r="GK58" i="22"/>
  <c r="GM58" i="22"/>
  <c r="GK82" i="22"/>
  <c r="GM82" i="22"/>
  <c r="GK94" i="22"/>
  <c r="GM94" i="22"/>
  <c r="GK106" i="22"/>
  <c r="GM106" i="22"/>
  <c r="GK127" i="22"/>
  <c r="GM127" i="22"/>
  <c r="GK37" i="22"/>
  <c r="GM37" i="22"/>
  <c r="GK49" i="22"/>
  <c r="GM49" i="22"/>
  <c r="GK61" i="22"/>
  <c r="GM61" i="22"/>
  <c r="GK73" i="22"/>
  <c r="GM73" i="22"/>
  <c r="GK130" i="22"/>
  <c r="GM130" i="22"/>
  <c r="GK13" i="22"/>
  <c r="GM13" i="22"/>
  <c r="GL28" i="22"/>
  <c r="GK34" i="22"/>
  <c r="GM34" i="22"/>
  <c r="GK85" i="22"/>
  <c r="GM85" i="22"/>
  <c r="GK25" i="22"/>
  <c r="GM25" i="22"/>
  <c r="GK22" i="22"/>
  <c r="GM22" i="22"/>
  <c r="GN136" i="22"/>
  <c r="GN7" i="22"/>
  <c r="GN109" i="22"/>
  <c r="GL46" i="22"/>
  <c r="GL64" i="22"/>
  <c r="GL112" i="22"/>
  <c r="CM139" i="22"/>
  <c r="CJ139" i="22" s="1"/>
  <c r="GL136" i="22"/>
  <c r="GL19" i="22"/>
  <c r="GN121" i="22"/>
  <c r="GN124" i="22"/>
  <c r="GN118" i="22"/>
  <c r="GN115" i="22"/>
  <c r="GL103" i="22"/>
  <c r="GL91" i="22"/>
  <c r="GL31" i="22"/>
  <c r="GL43" i="22"/>
  <c r="GL55" i="22"/>
  <c r="GL67" i="22"/>
  <c r="GL79" i="22"/>
  <c r="GN25" i="22"/>
  <c r="GJ25" i="22"/>
  <c r="GN31" i="22"/>
  <c r="GJ31" i="22"/>
  <c r="GN37" i="22"/>
  <c r="GJ37" i="22"/>
  <c r="GN43" i="22"/>
  <c r="GJ43" i="22"/>
  <c r="GN49" i="22"/>
  <c r="GJ49" i="22"/>
  <c r="GN55" i="22"/>
  <c r="GJ55" i="22"/>
  <c r="GN61" i="22"/>
  <c r="GJ61" i="22"/>
  <c r="GN67" i="22"/>
  <c r="GJ67" i="22"/>
  <c r="GN73" i="22"/>
  <c r="GJ73" i="22"/>
  <c r="GN79" i="22"/>
  <c r="GJ79" i="22"/>
  <c r="GN91" i="22"/>
  <c r="GJ91" i="22"/>
  <c r="GN97" i="22"/>
  <c r="GJ97" i="22"/>
  <c r="GN103" i="22"/>
  <c r="GJ103" i="22"/>
  <c r="GJ109" i="22"/>
  <c r="GN130" i="22"/>
  <c r="GJ130" i="22"/>
  <c r="GJ136" i="22"/>
  <c r="GJ7" i="22"/>
  <c r="GN13" i="22"/>
  <c r="GJ13" i="22"/>
  <c r="GN19" i="22"/>
  <c r="GJ19" i="22"/>
  <c r="GQ139" i="22"/>
  <c r="GL7" i="22"/>
  <c r="GO139" i="22"/>
  <c r="BF139" i="22"/>
  <c r="BC139" i="22" s="1"/>
  <c r="GN10" i="22"/>
  <c r="GJ10" i="22"/>
  <c r="GN16" i="22"/>
  <c r="GJ16" i="22"/>
  <c r="GN85" i="22"/>
  <c r="GJ85" i="22"/>
  <c r="GN28" i="22"/>
  <c r="GJ28" i="22"/>
  <c r="GN34" i="22"/>
  <c r="GJ34" i="22"/>
  <c r="GN40" i="22"/>
  <c r="GJ40" i="22"/>
  <c r="GN46" i="22"/>
  <c r="GJ46" i="22"/>
  <c r="GN52" i="22"/>
  <c r="GJ52" i="22"/>
  <c r="GN58" i="22"/>
  <c r="GJ58" i="22"/>
  <c r="GN64" i="22"/>
  <c r="GJ64" i="22"/>
  <c r="GN70" i="22"/>
  <c r="GJ70" i="22"/>
  <c r="GN76" i="22"/>
  <c r="GJ76" i="22"/>
  <c r="GN82" i="22"/>
  <c r="GJ82" i="22"/>
  <c r="GN88" i="22"/>
  <c r="GJ88" i="22"/>
  <c r="GN94" i="22"/>
  <c r="GJ94" i="22"/>
  <c r="GN100" i="22"/>
  <c r="GJ100" i="22"/>
  <c r="GN106" i="22"/>
  <c r="GJ106" i="22"/>
  <c r="GN112" i="22"/>
  <c r="GJ112" i="22"/>
  <c r="GN133" i="22"/>
  <c r="GJ133" i="22"/>
  <c r="GN22" i="22"/>
  <c r="GN127" i="22"/>
  <c r="AJ139" i="22"/>
  <c r="AG139" i="22" s="1"/>
  <c r="GP139" i="22"/>
  <c r="N139" i="22"/>
  <c r="K139" i="22" s="1"/>
  <c r="GK7" i="22" l="1"/>
  <c r="GM7" i="22"/>
  <c r="GM139" i="22" s="1"/>
  <c r="GK67" i="22"/>
  <c r="GM67" i="22"/>
  <c r="GK43" i="22"/>
  <c r="GM43" i="22"/>
  <c r="GK91" i="22"/>
  <c r="GM91" i="22"/>
  <c r="GK19" i="22"/>
  <c r="GM19" i="22"/>
  <c r="GK64" i="22"/>
  <c r="GM64" i="22"/>
  <c r="GK79" i="22"/>
  <c r="GM79" i="22"/>
  <c r="GK55" i="22"/>
  <c r="GM55" i="22"/>
  <c r="GK31" i="22"/>
  <c r="GM31" i="22"/>
  <c r="GK103" i="22"/>
  <c r="GM103" i="22"/>
  <c r="GK136" i="22"/>
  <c r="GM136" i="22"/>
  <c r="GK112" i="22"/>
  <c r="GM112" i="22"/>
  <c r="GK46" i="22"/>
  <c r="GM46" i="22"/>
  <c r="GK28" i="22"/>
  <c r="GM28" i="22"/>
</calcChain>
</file>

<file path=xl/sharedStrings.xml><?xml version="1.0" encoding="utf-8"?>
<sst xmlns="http://schemas.openxmlformats.org/spreadsheetml/2006/main" count="9507" uniqueCount="127">
  <si>
    <t>SMA KATOLIK FRATERAN PODOR LARANTUKA</t>
  </si>
  <si>
    <t>NO</t>
  </si>
  <si>
    <t>NAMA SISWA</t>
  </si>
  <si>
    <t>K</t>
  </si>
  <si>
    <t>P</t>
  </si>
  <si>
    <t>A</t>
  </si>
  <si>
    <t>Kum</t>
  </si>
  <si>
    <t>T/TT</t>
  </si>
  <si>
    <t>RT-RT KUM</t>
  </si>
  <si>
    <t>JUMLAH KETUNTASAN</t>
  </si>
  <si>
    <t xml:space="preserve"> </t>
  </si>
  <si>
    <t>N</t>
  </si>
  <si>
    <t>NP</t>
  </si>
  <si>
    <t>T</t>
  </si>
  <si>
    <t>TT</t>
  </si>
  <si>
    <t>AS-</t>
  </si>
  <si>
    <t>PEK</t>
  </si>
  <si>
    <t>Rt.F</t>
  </si>
  <si>
    <t>TS</t>
  </si>
  <si>
    <t>US</t>
  </si>
  <si>
    <t>NR</t>
  </si>
  <si>
    <t>KETUNTASAN</t>
  </si>
  <si>
    <t>PILIHAN PROG</t>
  </si>
  <si>
    <t>( ......MP)</t>
  </si>
  <si>
    <t>x</t>
  </si>
  <si>
    <t>∑ NP=</t>
  </si>
  <si>
    <t>∑ KUM</t>
  </si>
  <si>
    <t>AFEK. 40 %</t>
  </si>
  <si>
    <t>PENDIDIKAN AGAMA   (KKM =  75)</t>
  </si>
  <si>
    <t>PSIK. 50 %</t>
  </si>
  <si>
    <t>PSIK.  10 %</t>
  </si>
  <si>
    <t>KOGN. 80 %</t>
  </si>
  <si>
    <t>AFEK.  10 %</t>
  </si>
  <si>
    <t>KOGN. 10 %</t>
  </si>
  <si>
    <t>PKn   (KKM= 75)</t>
  </si>
  <si>
    <t>BAHASA &amp; SASTRA INDONESIA  (KKM= 75)</t>
  </si>
  <si>
    <t>BAHASA INGGRIS  (KKM = 75)</t>
  </si>
  <si>
    <t>SEJARAH  (KKM = 75)</t>
  </si>
  <si>
    <t>TT =</t>
  </si>
  <si>
    <t xml:space="preserve"> /</t>
  </si>
  <si>
    <t>T =</t>
  </si>
  <si>
    <t>N / TN</t>
  </si>
  <si>
    <t>BHS</t>
  </si>
  <si>
    <t>IPA</t>
  </si>
  <si>
    <t>IPS</t>
  </si>
  <si>
    <t>KESIM  PULAN</t>
  </si>
  <si>
    <t>MATEMATIKA  (KKM=70)</t>
  </si>
  <si>
    <t>PENJAS / ORKES  (KKM = 75 )</t>
  </si>
  <si>
    <t>GEOGRAFI  ( KKM =75)</t>
  </si>
  <si>
    <t>EKONOMI (KKM=75)</t>
  </si>
  <si>
    <t>SOSIOLOGI (KKM=75)</t>
  </si>
  <si>
    <t>FISIKA  (KKM=70)</t>
  </si>
  <si>
    <t>KIMIA (KKM =70)</t>
  </si>
  <si>
    <t>BIOLOGI  (KKM =70)</t>
  </si>
  <si>
    <t>T I K   ( KKM =75)</t>
  </si>
  <si>
    <t>BAHASA  JERMAN   (KKM = 75)</t>
  </si>
  <si>
    <t>MUATAN LOKAL  (KKM = 75)</t>
  </si>
  <si>
    <t>PRING KAT</t>
  </si>
  <si>
    <t>KELAS XB / SEMESTRER  1</t>
  </si>
  <si>
    <t>AFEK.10%</t>
  </si>
  <si>
    <t>PSIK.20%</t>
  </si>
  <si>
    <t>AFEK.30%</t>
  </si>
  <si>
    <t>KOG.50%</t>
  </si>
  <si>
    <t>KOG.40%</t>
  </si>
  <si>
    <t>PSIK.25%</t>
  </si>
  <si>
    <t>AFEK.35%</t>
  </si>
  <si>
    <t>PSIK.10%</t>
  </si>
  <si>
    <t>AFEK.50%</t>
  </si>
  <si>
    <t>AFEK.20%</t>
  </si>
  <si>
    <t>KOG.70%</t>
  </si>
  <si>
    <t>PSIK.50%</t>
  </si>
  <si>
    <t>KOG.20%</t>
  </si>
  <si>
    <t>KOG.30%</t>
  </si>
  <si>
    <t>KOG.80%</t>
  </si>
  <si>
    <t>PSIK.15%</t>
  </si>
  <si>
    <t>AFEK.5%</t>
  </si>
  <si>
    <t>KOG.60%</t>
  </si>
  <si>
    <t>PSIK.30%</t>
  </si>
  <si>
    <t>DAFTAR REKAPITULASI NILAI SEMESTER GANJIL  TAHUN PELAJARAN 2011/2012</t>
  </si>
  <si>
    <t>Alberta Bare Bukan</t>
  </si>
  <si>
    <t>Alfons Djukin Kolin</t>
  </si>
  <si>
    <t>Anastasia Nogo</t>
  </si>
  <si>
    <t>Anicetus Janubara Muda</t>
  </si>
  <si>
    <t>Antonius Eduardus Edo Assan</t>
  </si>
  <si>
    <t>Arnoldus Y.L.Guma Pukan</t>
  </si>
  <si>
    <t>Blasius Leander Nobo Daton</t>
  </si>
  <si>
    <t>Canserianus Francine Lama Tokan</t>
  </si>
  <si>
    <t>Chrisanto Alfarego Bunga</t>
  </si>
  <si>
    <t>Edwar William Asan Belang</t>
  </si>
  <si>
    <t>Elisabeth Femi Awa</t>
  </si>
  <si>
    <t>Elisabeth Ina Ketane</t>
  </si>
  <si>
    <t>Fergilina Yakoba Doren</t>
  </si>
  <si>
    <t>Fitriah Khairul</t>
  </si>
  <si>
    <t>Flora Trifonia Solot</t>
  </si>
  <si>
    <t>Fransiska Rowita Ruing</t>
  </si>
  <si>
    <t>Fransiskus Hawan Puka</t>
  </si>
  <si>
    <t>Frederikus Beda Hekin</t>
  </si>
  <si>
    <t>Gabriel Guna Beding</t>
  </si>
  <si>
    <t>Klaudia Kristina Lodang</t>
  </si>
  <si>
    <t>Koprianus S.Labi</t>
  </si>
  <si>
    <t>Margaretha A.G.Kedang</t>
  </si>
  <si>
    <t>Margaretha M.alacoque W.S.Satu</t>
  </si>
  <si>
    <t>Margaretha Nogo Sogen</t>
  </si>
  <si>
    <t>Maria Ancelia Kenahi Ola</t>
  </si>
  <si>
    <t>Maria Efrianti Barek Manuk</t>
  </si>
  <si>
    <t>Maria Fransiska Perada Aran</t>
  </si>
  <si>
    <t>Maria Jenifer Reri Kelen</t>
  </si>
  <si>
    <t>Mariana Aprilina Titu</t>
  </si>
  <si>
    <t>Mario Alfonsus Boro Ruhan</t>
  </si>
  <si>
    <t>Marselina Herin Ola</t>
  </si>
  <si>
    <t>Marselina Letek Ina Darang</t>
  </si>
  <si>
    <t>Oktavianus Ignasius Daton Lewar</t>
  </si>
  <si>
    <t>Pankrasius Ajo Wajor Balun</t>
  </si>
  <si>
    <t>Paulina Gelu Kedang</t>
  </si>
  <si>
    <t>Paulinus Sabur</t>
  </si>
  <si>
    <t>Petrus Tolo Kemaun</t>
  </si>
  <si>
    <t>Rufus Roman Nama</t>
  </si>
  <si>
    <t>Vebrianus Paulus Manggotu</t>
  </si>
  <si>
    <t>Wilfridus Atalawing Kabelen</t>
  </si>
  <si>
    <t>Wilhelmus Waleng Todang</t>
  </si>
  <si>
    <t>Yoseph Marianus T.Kiwan</t>
  </si>
  <si>
    <t>PENDIDIKAAN  SENI  (KKM =75)</t>
  </si>
  <si>
    <t>PSIK.40%</t>
  </si>
  <si>
    <t>Marianus Marianto Musen Ola</t>
  </si>
  <si>
    <t>Benediktus Beda Koten</t>
  </si>
  <si>
    <t>REMIDIAL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</si>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</sst>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2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2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0" applyFont="1" applyAlignment="1"/>
    <xf numFmtId="0" fontId="2" fillId="3" borderId="19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" fontId="0" fillId="3" borderId="32" xfId="0" applyNumberForma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3" borderId="33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1" fontId="0" fillId="3" borderId="35" xfId="0" applyNumberFormat="1" applyFill="1" applyBorder="1" applyAlignment="1">
      <alignment horizontal="center"/>
    </xf>
    <xf numFmtId="1" fontId="0" fillId="3" borderId="2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34" xfId="0" applyNumberFormat="1" applyFill="1" applyBorder="1" applyAlignment="1">
      <alignment horizontal="center"/>
    </xf>
    <xf numFmtId="1" fontId="0" fillId="3" borderId="25" xfId="0" applyNumberFormat="1" applyFill="1" applyBorder="1" applyAlignment="1">
      <alignment horizontal="center"/>
    </xf>
    <xf numFmtId="1" fontId="0" fillId="3" borderId="26" xfId="0" applyNumberForma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1" fontId="0" fillId="3" borderId="36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0" fillId="0" borderId="55" xfId="0" applyNumberFormat="1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2" fontId="6" fillId="0" borderId="56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0" fillId="3" borderId="55" xfId="0" applyNumberFormat="1" applyFill="1" applyBorder="1" applyAlignment="1">
      <alignment horizontal="center" vertical="center"/>
    </xf>
    <xf numFmtId="2" fontId="0" fillId="3" borderId="56" xfId="0" applyNumberFormat="1" applyFill="1" applyBorder="1" applyAlignment="1">
      <alignment horizontal="center" vertical="center"/>
    </xf>
    <xf numFmtId="2" fontId="0" fillId="3" borderId="57" xfId="0" applyNumberFormat="1" applyFill="1" applyBorder="1" applyAlignment="1">
      <alignment horizontal="center" vertical="center"/>
    </xf>
    <xf numFmtId="2" fontId="6" fillId="3" borderId="55" xfId="0" applyNumberFormat="1" applyFont="1" applyFill="1" applyBorder="1" applyAlignment="1">
      <alignment horizontal="center" vertical="center"/>
    </xf>
    <xf numFmtId="2" fontId="6" fillId="3" borderId="56" xfId="0" applyNumberFormat="1" applyFont="1" applyFill="1" applyBorder="1" applyAlignment="1">
      <alignment horizontal="center" vertical="center"/>
    </xf>
    <xf numFmtId="2" fontId="6" fillId="3" borderId="57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1" fontId="0" fillId="3" borderId="44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3" fontId="0" fillId="3" borderId="38" xfId="0" applyNumberFormat="1" applyFill="1" applyBorder="1" applyAlignment="1">
      <alignment horizontal="center" vertical="center"/>
    </xf>
    <xf numFmtId="3" fontId="0" fillId="3" borderId="41" xfId="0" applyNumberFormat="1" applyFill="1" applyBorder="1" applyAlignment="1">
      <alignment horizontal="center" vertical="center"/>
    </xf>
    <xf numFmtId="3" fontId="0" fillId="3" borderId="39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7"/>
  <sheetViews>
    <sheetView tabSelected="1" zoomScaleSheetLayoutView="4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5" sqref="L15"/>
    </sheetView>
  </sheetViews>
  <sheetFormatPr defaultRowHeight="15" x14ac:dyDescent="0.25"/>
  <cols>
    <col min="1" max="1" width="5.42578125" customWidth="1"/>
    <col min="2" max="2" width="24.28515625" customWidth="1"/>
    <col min="3" max="3" width="4.7109375" customWidth="1"/>
    <col min="4" max="6" width="3.7109375" customWidth="1"/>
    <col min="7" max="11" width="3.28515625" customWidth="1"/>
    <col min="12" max="12" width="4.7109375" customWidth="1"/>
    <col min="13" max="13" width="5.42578125" customWidth="1"/>
    <col min="14" max="18" width="3.7109375" customWidth="1"/>
    <col min="19" max="21" width="3.28515625" customWidth="1"/>
    <col min="22" max="25" width="3.7109375" customWidth="1"/>
    <col min="26" max="32" width="3.28515625" customWidth="1"/>
    <col min="33" max="43" width="3.7109375" customWidth="1"/>
    <col min="44" max="45" width="4.7109375" customWidth="1"/>
    <col min="46" max="50" width="3.7109375" customWidth="1"/>
    <col min="51" max="55" width="3.28515625" customWidth="1"/>
    <col min="56" max="56" width="4.7109375" customWidth="1"/>
    <col min="57" max="60" width="3.28515625" customWidth="1"/>
    <col min="61" max="61" width="3.7109375" customWidth="1"/>
    <col min="62" max="65" width="3.28515625" customWidth="1"/>
    <col min="66" max="69" width="3.7109375" customWidth="1"/>
    <col min="70" max="72" width="1.7109375" customWidth="1"/>
    <col min="73" max="73" width="3.7109375" customWidth="1"/>
    <col min="74" max="78" width="3.28515625" customWidth="1"/>
    <col min="79" max="82" width="3.7109375" customWidth="1"/>
    <col min="83" max="91" width="3.28515625" customWidth="1"/>
    <col min="92" max="94" width="3.7109375" customWidth="1"/>
    <col min="95" max="102" width="3.28515625" customWidth="1"/>
    <col min="103" max="104" width="3.7109375" customWidth="1"/>
    <col min="105" max="113" width="3.28515625" customWidth="1"/>
    <col min="114" max="121" width="3.7109375" customWidth="1"/>
    <col min="122" max="122" width="4.7109375" customWidth="1"/>
    <col min="123" max="127" width="3.7109375" customWidth="1"/>
    <col min="128" max="134" width="3.28515625" customWidth="1"/>
    <col min="135" max="138" width="3.7109375" customWidth="1"/>
    <col min="139" max="146" width="3.28515625" customWidth="1"/>
    <col min="147" max="149" width="3.7109375" customWidth="1"/>
    <col min="150" max="163" width="3.28515625" customWidth="1"/>
    <col min="164" max="166" width="4.7109375" customWidth="1"/>
    <col min="167" max="190" width="3.7109375" customWidth="1"/>
    <col min="191" max="192" width="6.140625" customWidth="1"/>
    <col min="193" max="195" width="4.7109375" customWidth="1"/>
    <col min="196" max="196" width="7.140625" customWidth="1"/>
    <col min="197" max="199" width="5.7109375" customWidth="1"/>
    <col min="200" max="200" width="6.85546875" customWidth="1"/>
    <col min="201" max="232" width="5.28515625" customWidth="1"/>
  </cols>
  <sheetData>
    <row r="1" spans="1:254" ht="15.75" customHeight="1" x14ac:dyDescent="0.25">
      <c r="A1" s="3" t="s">
        <v>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80" t="s">
        <v>125</v>
      </c>
      <c r="Q1" s="80"/>
      <c r="R1" s="80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254" ht="15.75" customHeight="1" x14ac:dyDescent="0.25">
      <c r="A2" s="4" t="s">
        <v>0</v>
      </c>
      <c r="B2" s="4"/>
      <c r="C2" s="4" t="s">
        <v>126</v>
      </c>
      <c r="D2" s="4"/>
      <c r="E2" s="4"/>
      <c r="F2" s="4"/>
      <c r="G2" s="4"/>
      <c r="H2" s="4"/>
      <c r="I2" s="4"/>
      <c r="J2" s="4"/>
      <c r="K2" s="4"/>
      <c r="L2" s="4"/>
      <c r="M2" s="4" t="s">
        <v>10</v>
      </c>
      <c r="N2" s="4"/>
      <c r="O2" s="4" t="s">
        <v>10</v>
      </c>
      <c r="P2" t="s">
        <v>10</v>
      </c>
      <c r="AH2" t="s">
        <v>10</v>
      </c>
      <c r="EV2" t="s">
        <v>10</v>
      </c>
    </row>
    <row r="3" spans="1:254" ht="15.75" customHeight="1" thickBot="1" x14ac:dyDescent="0.3">
      <c r="A3" s="4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4" ht="15.75" customHeight="1" thickTop="1" thickBot="1" x14ac:dyDescent="0.3">
      <c r="A4" s="213" t="s">
        <v>1</v>
      </c>
      <c r="B4" s="216" t="s">
        <v>2</v>
      </c>
      <c r="C4" s="27" t="s">
        <v>15</v>
      </c>
      <c r="D4" s="209" t="s">
        <v>28</v>
      </c>
      <c r="E4" s="210"/>
      <c r="F4" s="210"/>
      <c r="G4" s="210"/>
      <c r="H4" s="210"/>
      <c r="I4" s="210"/>
      <c r="J4" s="210"/>
      <c r="K4" s="210"/>
      <c r="L4" s="210"/>
      <c r="M4" s="210"/>
      <c r="N4" s="211"/>
      <c r="O4" s="209" t="s">
        <v>34</v>
      </c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09" t="s">
        <v>35</v>
      </c>
      <c r="AA4" s="210"/>
      <c r="AB4" s="210"/>
      <c r="AC4" s="210"/>
      <c r="AD4" s="210"/>
      <c r="AE4" s="210"/>
      <c r="AF4" s="210"/>
      <c r="AG4" s="210"/>
      <c r="AH4" s="210"/>
      <c r="AI4" s="210"/>
      <c r="AJ4" s="211"/>
      <c r="AK4" s="209" t="s">
        <v>36</v>
      </c>
      <c r="AL4" s="210"/>
      <c r="AM4" s="210"/>
      <c r="AN4" s="210"/>
      <c r="AO4" s="210"/>
      <c r="AP4" s="210"/>
      <c r="AQ4" s="210"/>
      <c r="AR4" s="210"/>
      <c r="AS4" s="210"/>
      <c r="AT4" s="210"/>
      <c r="AU4" s="211"/>
      <c r="AV4" s="209" t="s">
        <v>46</v>
      </c>
      <c r="AW4" s="210"/>
      <c r="AX4" s="210"/>
      <c r="AY4" s="210"/>
      <c r="AZ4" s="210"/>
      <c r="BA4" s="210"/>
      <c r="BB4" s="210"/>
      <c r="BC4" s="210"/>
      <c r="BD4" s="210"/>
      <c r="BE4" s="210"/>
      <c r="BF4" s="211"/>
      <c r="BG4" s="209" t="s">
        <v>121</v>
      </c>
      <c r="BH4" s="210"/>
      <c r="BI4" s="210"/>
      <c r="BJ4" s="210"/>
      <c r="BK4" s="210"/>
      <c r="BL4" s="210"/>
      <c r="BM4" s="210"/>
      <c r="BN4" s="210"/>
      <c r="BO4" s="210"/>
      <c r="BP4" s="210"/>
      <c r="BQ4" s="211"/>
      <c r="BR4" s="209" t="s">
        <v>47</v>
      </c>
      <c r="BS4" s="210"/>
      <c r="BT4" s="210"/>
      <c r="BU4" s="210"/>
      <c r="BV4" s="210"/>
      <c r="BW4" s="210"/>
      <c r="BX4" s="210"/>
      <c r="BY4" s="210"/>
      <c r="BZ4" s="210"/>
      <c r="CA4" s="210"/>
      <c r="CB4" s="211"/>
      <c r="CC4" s="209" t="s">
        <v>37</v>
      </c>
      <c r="CD4" s="210"/>
      <c r="CE4" s="210"/>
      <c r="CF4" s="210"/>
      <c r="CG4" s="210"/>
      <c r="CH4" s="210"/>
      <c r="CI4" s="210"/>
      <c r="CJ4" s="210"/>
      <c r="CK4" s="210"/>
      <c r="CL4" s="210"/>
      <c r="CM4" s="211"/>
      <c r="CN4" s="209" t="s">
        <v>48</v>
      </c>
      <c r="CO4" s="210"/>
      <c r="CP4" s="210"/>
      <c r="CQ4" s="210"/>
      <c r="CR4" s="210"/>
      <c r="CS4" s="210"/>
      <c r="CT4" s="210"/>
      <c r="CU4" s="210"/>
      <c r="CV4" s="210"/>
      <c r="CW4" s="210"/>
      <c r="CX4" s="211"/>
      <c r="CY4" s="209" t="s">
        <v>49</v>
      </c>
      <c r="CZ4" s="210"/>
      <c r="DA4" s="210"/>
      <c r="DB4" s="210"/>
      <c r="DC4" s="210"/>
      <c r="DD4" s="210"/>
      <c r="DE4" s="210"/>
      <c r="DF4" s="210"/>
      <c r="DG4" s="210"/>
      <c r="DH4" s="210"/>
      <c r="DI4" s="211"/>
      <c r="DJ4" s="209" t="s">
        <v>50</v>
      </c>
      <c r="DK4" s="210"/>
      <c r="DL4" s="210"/>
      <c r="DM4" s="210"/>
      <c r="DN4" s="210"/>
      <c r="DO4" s="210"/>
      <c r="DP4" s="210"/>
      <c r="DQ4" s="210"/>
      <c r="DR4" s="210"/>
      <c r="DS4" s="210"/>
      <c r="DT4" s="211"/>
      <c r="DU4" s="209" t="s">
        <v>51</v>
      </c>
      <c r="DV4" s="210"/>
      <c r="DW4" s="210"/>
      <c r="DX4" s="210"/>
      <c r="DY4" s="210"/>
      <c r="DZ4" s="210"/>
      <c r="EA4" s="210"/>
      <c r="EB4" s="210"/>
      <c r="EC4" s="210"/>
      <c r="ED4" s="210"/>
      <c r="EE4" s="211"/>
      <c r="EF4" s="209" t="s">
        <v>52</v>
      </c>
      <c r="EG4" s="210"/>
      <c r="EH4" s="210"/>
      <c r="EI4" s="210"/>
      <c r="EJ4" s="210"/>
      <c r="EK4" s="210"/>
      <c r="EL4" s="210"/>
      <c r="EM4" s="210"/>
      <c r="EN4" s="210"/>
      <c r="EO4" s="210"/>
      <c r="EP4" s="211"/>
      <c r="EQ4" s="209" t="s">
        <v>53</v>
      </c>
      <c r="ER4" s="210"/>
      <c r="ES4" s="210"/>
      <c r="ET4" s="210"/>
      <c r="EU4" s="210"/>
      <c r="EV4" s="210"/>
      <c r="EW4" s="210"/>
      <c r="EX4" s="210"/>
      <c r="EY4" s="210"/>
      <c r="EZ4" s="210"/>
      <c r="FA4" s="211"/>
      <c r="FB4" s="209" t="s">
        <v>54</v>
      </c>
      <c r="FC4" s="210"/>
      <c r="FD4" s="210"/>
      <c r="FE4" s="210"/>
      <c r="FF4" s="210"/>
      <c r="FG4" s="210"/>
      <c r="FH4" s="210"/>
      <c r="FI4" s="210"/>
      <c r="FJ4" s="210"/>
      <c r="FK4" s="210"/>
      <c r="FL4" s="211"/>
      <c r="FM4" s="209" t="s">
        <v>55</v>
      </c>
      <c r="FN4" s="210"/>
      <c r="FO4" s="210"/>
      <c r="FP4" s="210"/>
      <c r="FQ4" s="210"/>
      <c r="FR4" s="210"/>
      <c r="FS4" s="210"/>
      <c r="FT4" s="210"/>
      <c r="FU4" s="210"/>
      <c r="FV4" s="210"/>
      <c r="FW4" s="211"/>
      <c r="FX4" s="209" t="s">
        <v>56</v>
      </c>
      <c r="FY4" s="210"/>
      <c r="FZ4" s="210"/>
      <c r="GA4" s="210"/>
      <c r="GB4" s="210"/>
      <c r="GC4" s="210"/>
      <c r="GD4" s="210"/>
      <c r="GE4" s="210"/>
      <c r="GF4" s="210"/>
      <c r="GG4" s="210"/>
      <c r="GH4" s="211"/>
      <c r="GI4" s="224" t="s">
        <v>26</v>
      </c>
      <c r="GJ4" s="227" t="s">
        <v>8</v>
      </c>
      <c r="GK4" s="230" t="s">
        <v>21</v>
      </c>
      <c r="GL4" s="231"/>
      <c r="GM4" s="227" t="s">
        <v>41</v>
      </c>
      <c r="GN4" s="227" t="s">
        <v>57</v>
      </c>
      <c r="GO4" s="219" t="s">
        <v>22</v>
      </c>
      <c r="GP4" s="220"/>
      <c r="GQ4" s="220"/>
      <c r="GR4" s="22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5.75" customHeight="1" thickBot="1" x14ac:dyDescent="0.3">
      <c r="A5" s="214"/>
      <c r="B5" s="217"/>
      <c r="C5" s="222" t="s">
        <v>16</v>
      </c>
      <c r="D5" s="203" t="s">
        <v>17</v>
      </c>
      <c r="E5" s="205" t="s">
        <v>18</v>
      </c>
      <c r="F5" s="205" t="s">
        <v>19</v>
      </c>
      <c r="G5" s="205" t="s">
        <v>63</v>
      </c>
      <c r="H5" s="205"/>
      <c r="I5" s="205" t="s">
        <v>64</v>
      </c>
      <c r="J5" s="205"/>
      <c r="K5" s="205" t="s">
        <v>65</v>
      </c>
      <c r="L5" s="205"/>
      <c r="M5" s="51" t="s">
        <v>25</v>
      </c>
      <c r="N5" s="196" t="s">
        <v>7</v>
      </c>
      <c r="O5" s="203" t="s">
        <v>17</v>
      </c>
      <c r="P5" s="205" t="s">
        <v>18</v>
      </c>
      <c r="Q5" s="205" t="s">
        <v>19</v>
      </c>
      <c r="R5" s="202" t="s">
        <v>63</v>
      </c>
      <c r="S5" s="202"/>
      <c r="T5" s="202" t="s">
        <v>66</v>
      </c>
      <c r="U5" s="202"/>
      <c r="V5" s="202" t="s">
        <v>67</v>
      </c>
      <c r="W5" s="202"/>
      <c r="X5" s="48" t="s">
        <v>6</v>
      </c>
      <c r="Y5" s="196" t="s">
        <v>7</v>
      </c>
      <c r="Z5" s="203" t="s">
        <v>17</v>
      </c>
      <c r="AA5" s="205" t="s">
        <v>18</v>
      </c>
      <c r="AB5" s="205" t="s">
        <v>19</v>
      </c>
      <c r="AC5" s="202" t="s">
        <v>72</v>
      </c>
      <c r="AD5" s="202"/>
      <c r="AE5" s="202" t="s">
        <v>70</v>
      </c>
      <c r="AF5" s="202"/>
      <c r="AG5" s="202" t="s">
        <v>68</v>
      </c>
      <c r="AH5" s="202"/>
      <c r="AI5" s="48" t="s">
        <v>6</v>
      </c>
      <c r="AJ5" s="196" t="s">
        <v>7</v>
      </c>
      <c r="AK5" s="203" t="s">
        <v>17</v>
      </c>
      <c r="AL5" s="205" t="s">
        <v>18</v>
      </c>
      <c r="AM5" s="205" t="s">
        <v>19</v>
      </c>
      <c r="AN5" s="202" t="s">
        <v>72</v>
      </c>
      <c r="AO5" s="202"/>
      <c r="AP5" s="202" t="s">
        <v>70</v>
      </c>
      <c r="AQ5" s="202"/>
      <c r="AR5" s="202" t="s">
        <v>68</v>
      </c>
      <c r="AS5" s="202"/>
      <c r="AT5" s="48" t="s">
        <v>6</v>
      </c>
      <c r="AU5" s="196" t="s">
        <v>7</v>
      </c>
      <c r="AV5" s="203" t="s">
        <v>17</v>
      </c>
      <c r="AW5" s="205" t="s">
        <v>18</v>
      </c>
      <c r="AX5" s="205" t="s">
        <v>19</v>
      </c>
      <c r="AY5" s="202" t="s">
        <v>69</v>
      </c>
      <c r="AZ5" s="202"/>
      <c r="BA5" s="202" t="s">
        <v>66</v>
      </c>
      <c r="BB5" s="202"/>
      <c r="BC5" s="202" t="s">
        <v>68</v>
      </c>
      <c r="BD5" s="202"/>
      <c r="BE5" s="48" t="s">
        <v>6</v>
      </c>
      <c r="BF5" s="196" t="s">
        <v>7</v>
      </c>
      <c r="BG5" s="203" t="s">
        <v>17</v>
      </c>
      <c r="BH5" s="205" t="s">
        <v>18</v>
      </c>
      <c r="BI5" s="205" t="s">
        <v>19</v>
      </c>
      <c r="BJ5" s="202" t="s">
        <v>71</v>
      </c>
      <c r="BK5" s="202"/>
      <c r="BL5" s="202" t="s">
        <v>70</v>
      </c>
      <c r="BM5" s="202"/>
      <c r="BN5" s="202" t="s">
        <v>61</v>
      </c>
      <c r="BO5" s="202"/>
      <c r="BP5" s="48" t="s">
        <v>6</v>
      </c>
      <c r="BQ5" s="196" t="s">
        <v>7</v>
      </c>
      <c r="BR5" s="203" t="s">
        <v>17</v>
      </c>
      <c r="BS5" s="205" t="s">
        <v>18</v>
      </c>
      <c r="BT5" s="205" t="s">
        <v>19</v>
      </c>
      <c r="BU5" s="202" t="s">
        <v>33</v>
      </c>
      <c r="BV5" s="202"/>
      <c r="BW5" s="202" t="s">
        <v>29</v>
      </c>
      <c r="BX5" s="202"/>
      <c r="BY5" s="202" t="s">
        <v>27</v>
      </c>
      <c r="BZ5" s="202"/>
      <c r="CA5" s="48" t="s">
        <v>6</v>
      </c>
      <c r="CB5" s="196" t="s">
        <v>7</v>
      </c>
      <c r="CC5" s="203" t="s">
        <v>17</v>
      </c>
      <c r="CD5" s="205" t="s">
        <v>18</v>
      </c>
      <c r="CE5" s="205" t="s">
        <v>19</v>
      </c>
      <c r="CF5" s="202" t="s">
        <v>31</v>
      </c>
      <c r="CG5" s="202"/>
      <c r="CH5" s="202" t="s">
        <v>30</v>
      </c>
      <c r="CI5" s="202"/>
      <c r="CJ5" s="202" t="s">
        <v>32</v>
      </c>
      <c r="CK5" s="202"/>
      <c r="CL5" s="48" t="s">
        <v>6</v>
      </c>
      <c r="CM5" s="196" t="s">
        <v>7</v>
      </c>
      <c r="CN5" s="203" t="s">
        <v>17</v>
      </c>
      <c r="CO5" s="205" t="s">
        <v>18</v>
      </c>
      <c r="CP5" s="205" t="s">
        <v>19</v>
      </c>
      <c r="CQ5" s="202" t="s">
        <v>69</v>
      </c>
      <c r="CR5" s="202"/>
      <c r="CS5" s="202" t="s">
        <v>60</v>
      </c>
      <c r="CT5" s="202"/>
      <c r="CU5" s="202" t="s">
        <v>59</v>
      </c>
      <c r="CV5" s="202"/>
      <c r="CW5" s="48" t="s">
        <v>6</v>
      </c>
      <c r="CX5" s="196" t="s">
        <v>7</v>
      </c>
      <c r="CY5" s="203" t="s">
        <v>17</v>
      </c>
      <c r="CZ5" s="205" t="s">
        <v>18</v>
      </c>
      <c r="DA5" s="205" t="s">
        <v>19</v>
      </c>
      <c r="DB5" s="202" t="s">
        <v>69</v>
      </c>
      <c r="DC5" s="202"/>
      <c r="DD5" s="202" t="s">
        <v>60</v>
      </c>
      <c r="DE5" s="202"/>
      <c r="DF5" s="202" t="s">
        <v>59</v>
      </c>
      <c r="DG5" s="202"/>
      <c r="DH5" s="48" t="s">
        <v>6</v>
      </c>
      <c r="DI5" s="196" t="s">
        <v>7</v>
      </c>
      <c r="DJ5" s="203" t="s">
        <v>17</v>
      </c>
      <c r="DK5" s="205" t="s">
        <v>18</v>
      </c>
      <c r="DL5" s="205" t="s">
        <v>19</v>
      </c>
      <c r="DM5" s="202" t="s">
        <v>62</v>
      </c>
      <c r="DN5" s="202"/>
      <c r="DO5" s="202" t="s">
        <v>60</v>
      </c>
      <c r="DP5" s="202"/>
      <c r="DQ5" s="202" t="s">
        <v>61</v>
      </c>
      <c r="DR5" s="202"/>
      <c r="DS5" s="48" t="s">
        <v>6</v>
      </c>
      <c r="DT5" s="196" t="s">
        <v>7</v>
      </c>
      <c r="DU5" s="203" t="s">
        <v>17</v>
      </c>
      <c r="DV5" s="205" t="s">
        <v>18</v>
      </c>
      <c r="DW5" s="205" t="s">
        <v>19</v>
      </c>
      <c r="DX5" s="202" t="s">
        <v>73</v>
      </c>
      <c r="DY5" s="202"/>
      <c r="DZ5" s="202" t="s">
        <v>74</v>
      </c>
      <c r="EA5" s="202"/>
      <c r="EB5" s="202" t="s">
        <v>75</v>
      </c>
      <c r="EC5" s="202"/>
      <c r="ED5" s="48" t="s">
        <v>6</v>
      </c>
      <c r="EE5" s="196" t="s">
        <v>7</v>
      </c>
      <c r="EF5" s="203" t="s">
        <v>17</v>
      </c>
      <c r="EG5" s="205" t="s">
        <v>18</v>
      </c>
      <c r="EH5" s="205" t="s">
        <v>19</v>
      </c>
      <c r="EI5" s="202" t="s">
        <v>76</v>
      </c>
      <c r="EJ5" s="202"/>
      <c r="EK5" s="202" t="s">
        <v>77</v>
      </c>
      <c r="EL5" s="202"/>
      <c r="EM5" s="202" t="s">
        <v>59</v>
      </c>
      <c r="EN5" s="202"/>
      <c r="EO5" s="48" t="s">
        <v>6</v>
      </c>
      <c r="EP5" s="196" t="s">
        <v>7</v>
      </c>
      <c r="EQ5" s="203" t="s">
        <v>17</v>
      </c>
      <c r="ER5" s="205" t="s">
        <v>18</v>
      </c>
      <c r="ES5" s="205" t="s">
        <v>19</v>
      </c>
      <c r="ET5" s="202" t="s">
        <v>69</v>
      </c>
      <c r="EU5" s="202"/>
      <c r="EV5" s="202" t="s">
        <v>60</v>
      </c>
      <c r="EW5" s="202"/>
      <c r="EX5" s="202" t="s">
        <v>59</v>
      </c>
      <c r="EY5" s="202"/>
      <c r="EZ5" s="48" t="s">
        <v>6</v>
      </c>
      <c r="FA5" s="196" t="s">
        <v>7</v>
      </c>
      <c r="FB5" s="203" t="s">
        <v>17</v>
      </c>
      <c r="FC5" s="205" t="s">
        <v>18</v>
      </c>
      <c r="FD5" s="205" t="s">
        <v>19</v>
      </c>
      <c r="FE5" s="202" t="s">
        <v>72</v>
      </c>
      <c r="FF5" s="202"/>
      <c r="FG5" s="202" t="s">
        <v>70</v>
      </c>
      <c r="FH5" s="202"/>
      <c r="FI5" s="202" t="s">
        <v>68</v>
      </c>
      <c r="FJ5" s="202"/>
      <c r="FK5" s="48" t="s">
        <v>6</v>
      </c>
      <c r="FL5" s="196" t="s">
        <v>7</v>
      </c>
      <c r="FM5" s="203" t="s">
        <v>17</v>
      </c>
      <c r="FN5" s="205" t="s">
        <v>18</v>
      </c>
      <c r="FO5" s="205" t="s">
        <v>19</v>
      </c>
      <c r="FP5" s="202" t="s">
        <v>63</v>
      </c>
      <c r="FQ5" s="202"/>
      <c r="FR5" s="202" t="s">
        <v>122</v>
      </c>
      <c r="FS5" s="202"/>
      <c r="FT5" s="202" t="s">
        <v>68</v>
      </c>
      <c r="FU5" s="202"/>
      <c r="FV5" s="48" t="s">
        <v>6</v>
      </c>
      <c r="FW5" s="196" t="s">
        <v>7</v>
      </c>
      <c r="FX5" s="203" t="s">
        <v>17</v>
      </c>
      <c r="FY5" s="205" t="s">
        <v>18</v>
      </c>
      <c r="FZ5" s="205" t="s">
        <v>19</v>
      </c>
      <c r="GA5" s="202" t="s">
        <v>72</v>
      </c>
      <c r="GB5" s="202"/>
      <c r="GC5" s="202" t="s">
        <v>70</v>
      </c>
      <c r="GD5" s="202"/>
      <c r="GE5" s="202" t="s">
        <v>68</v>
      </c>
      <c r="GF5" s="202"/>
      <c r="GG5" s="48" t="s">
        <v>6</v>
      </c>
      <c r="GH5" s="196" t="s">
        <v>7</v>
      </c>
      <c r="GI5" s="225"/>
      <c r="GJ5" s="228"/>
      <c r="GK5" s="198" t="s">
        <v>23</v>
      </c>
      <c r="GL5" s="199"/>
      <c r="GM5" s="228"/>
      <c r="GN5" s="228"/>
      <c r="GO5" s="200" t="s">
        <v>42</v>
      </c>
      <c r="GP5" s="200" t="s">
        <v>43</v>
      </c>
      <c r="GQ5" s="200" t="s">
        <v>44</v>
      </c>
      <c r="GR5" s="200" t="s">
        <v>45</v>
      </c>
    </row>
    <row r="6" spans="1:254" ht="15.75" customHeight="1" thickBot="1" x14ac:dyDescent="0.3">
      <c r="A6" s="215"/>
      <c r="B6" s="218"/>
      <c r="C6" s="223"/>
      <c r="D6" s="204"/>
      <c r="E6" s="206"/>
      <c r="F6" s="206"/>
      <c r="G6" s="49" t="s">
        <v>11</v>
      </c>
      <c r="H6" s="49" t="s">
        <v>12</v>
      </c>
      <c r="I6" s="49" t="s">
        <v>11</v>
      </c>
      <c r="J6" s="49" t="s">
        <v>12</v>
      </c>
      <c r="K6" s="49" t="s">
        <v>11</v>
      </c>
      <c r="L6" s="49" t="s">
        <v>12</v>
      </c>
      <c r="M6" s="50" t="s">
        <v>20</v>
      </c>
      <c r="N6" s="197"/>
      <c r="O6" s="204"/>
      <c r="P6" s="206"/>
      <c r="Q6" s="206"/>
      <c r="R6" s="49" t="s">
        <v>11</v>
      </c>
      <c r="S6" s="49" t="s">
        <v>12</v>
      </c>
      <c r="T6" s="49" t="s">
        <v>11</v>
      </c>
      <c r="U6" s="49" t="s">
        <v>12</v>
      </c>
      <c r="V6" s="49" t="s">
        <v>11</v>
      </c>
      <c r="W6" s="49" t="s">
        <v>12</v>
      </c>
      <c r="X6" s="50" t="s">
        <v>20</v>
      </c>
      <c r="Y6" s="197"/>
      <c r="Z6" s="204"/>
      <c r="AA6" s="206"/>
      <c r="AB6" s="206"/>
      <c r="AC6" s="49" t="s">
        <v>11</v>
      </c>
      <c r="AD6" s="49" t="s">
        <v>12</v>
      </c>
      <c r="AE6" s="49" t="s">
        <v>11</v>
      </c>
      <c r="AF6" s="49" t="s">
        <v>12</v>
      </c>
      <c r="AG6" s="49" t="s">
        <v>11</v>
      </c>
      <c r="AH6" s="49" t="s">
        <v>12</v>
      </c>
      <c r="AI6" s="50" t="s">
        <v>20</v>
      </c>
      <c r="AJ6" s="197"/>
      <c r="AK6" s="204"/>
      <c r="AL6" s="206"/>
      <c r="AM6" s="206"/>
      <c r="AN6" s="49" t="s">
        <v>11</v>
      </c>
      <c r="AO6" s="49" t="s">
        <v>12</v>
      </c>
      <c r="AP6" s="49" t="s">
        <v>11</v>
      </c>
      <c r="AQ6" s="49" t="s">
        <v>12</v>
      </c>
      <c r="AR6" s="49" t="s">
        <v>11</v>
      </c>
      <c r="AS6" s="49" t="s">
        <v>12</v>
      </c>
      <c r="AT6" s="50" t="s">
        <v>20</v>
      </c>
      <c r="AU6" s="197"/>
      <c r="AV6" s="212"/>
      <c r="AW6" s="207"/>
      <c r="AX6" s="207"/>
      <c r="AY6" s="52" t="s">
        <v>11</v>
      </c>
      <c r="AZ6" s="52" t="s">
        <v>12</v>
      </c>
      <c r="BA6" s="52" t="s">
        <v>11</v>
      </c>
      <c r="BB6" s="52" t="s">
        <v>12</v>
      </c>
      <c r="BC6" s="52" t="s">
        <v>11</v>
      </c>
      <c r="BD6" s="52" t="s">
        <v>12</v>
      </c>
      <c r="BE6" s="53" t="s">
        <v>20</v>
      </c>
      <c r="BF6" s="208"/>
      <c r="BG6" s="204"/>
      <c r="BH6" s="206"/>
      <c r="BI6" s="206"/>
      <c r="BJ6" s="49" t="s">
        <v>11</v>
      </c>
      <c r="BK6" s="49" t="s">
        <v>12</v>
      </c>
      <c r="BL6" s="49" t="s">
        <v>11</v>
      </c>
      <c r="BM6" s="49" t="s">
        <v>12</v>
      </c>
      <c r="BN6" s="49" t="s">
        <v>11</v>
      </c>
      <c r="BO6" s="49" t="s">
        <v>12</v>
      </c>
      <c r="BP6" s="50" t="s">
        <v>20</v>
      </c>
      <c r="BQ6" s="197"/>
      <c r="BR6" s="204"/>
      <c r="BS6" s="206"/>
      <c r="BT6" s="206"/>
      <c r="BU6" s="49" t="s">
        <v>11</v>
      </c>
      <c r="BV6" s="49" t="s">
        <v>12</v>
      </c>
      <c r="BW6" s="49" t="s">
        <v>11</v>
      </c>
      <c r="BX6" s="49" t="s">
        <v>12</v>
      </c>
      <c r="BY6" s="49" t="s">
        <v>11</v>
      </c>
      <c r="BZ6" s="49" t="s">
        <v>12</v>
      </c>
      <c r="CA6" s="50" t="s">
        <v>20</v>
      </c>
      <c r="CB6" s="197"/>
      <c r="CC6" s="204"/>
      <c r="CD6" s="206"/>
      <c r="CE6" s="206"/>
      <c r="CF6" s="49" t="s">
        <v>11</v>
      </c>
      <c r="CG6" s="49" t="s">
        <v>12</v>
      </c>
      <c r="CH6" s="49" t="s">
        <v>11</v>
      </c>
      <c r="CI6" s="49" t="s">
        <v>12</v>
      </c>
      <c r="CJ6" s="49" t="s">
        <v>11</v>
      </c>
      <c r="CK6" s="49" t="s">
        <v>12</v>
      </c>
      <c r="CL6" s="50" t="s">
        <v>20</v>
      </c>
      <c r="CM6" s="197"/>
      <c r="CN6" s="204"/>
      <c r="CO6" s="206"/>
      <c r="CP6" s="206"/>
      <c r="CQ6" s="49" t="s">
        <v>11</v>
      </c>
      <c r="CR6" s="49" t="s">
        <v>12</v>
      </c>
      <c r="CS6" s="49" t="s">
        <v>11</v>
      </c>
      <c r="CT6" s="49" t="s">
        <v>12</v>
      </c>
      <c r="CU6" s="49" t="s">
        <v>11</v>
      </c>
      <c r="CV6" s="49" t="s">
        <v>12</v>
      </c>
      <c r="CW6" s="50" t="s">
        <v>20</v>
      </c>
      <c r="CX6" s="197"/>
      <c r="CY6" s="204"/>
      <c r="CZ6" s="206"/>
      <c r="DA6" s="206"/>
      <c r="DB6" s="49" t="s">
        <v>11</v>
      </c>
      <c r="DC6" s="49" t="s">
        <v>12</v>
      </c>
      <c r="DD6" s="49" t="s">
        <v>11</v>
      </c>
      <c r="DE6" s="49" t="s">
        <v>12</v>
      </c>
      <c r="DF6" s="49" t="s">
        <v>11</v>
      </c>
      <c r="DG6" s="49" t="s">
        <v>12</v>
      </c>
      <c r="DH6" s="50" t="s">
        <v>20</v>
      </c>
      <c r="DI6" s="197"/>
      <c r="DJ6" s="204"/>
      <c r="DK6" s="206"/>
      <c r="DL6" s="206"/>
      <c r="DM6" s="49" t="s">
        <v>11</v>
      </c>
      <c r="DN6" s="49" t="s">
        <v>12</v>
      </c>
      <c r="DO6" s="49" t="s">
        <v>11</v>
      </c>
      <c r="DP6" s="49" t="s">
        <v>12</v>
      </c>
      <c r="DQ6" s="49" t="s">
        <v>11</v>
      </c>
      <c r="DR6" s="49" t="s">
        <v>12</v>
      </c>
      <c r="DS6" s="50" t="s">
        <v>20</v>
      </c>
      <c r="DT6" s="197"/>
      <c r="DU6" s="204"/>
      <c r="DV6" s="206"/>
      <c r="DW6" s="206"/>
      <c r="DX6" s="49" t="s">
        <v>11</v>
      </c>
      <c r="DY6" s="49" t="s">
        <v>12</v>
      </c>
      <c r="DZ6" s="49" t="s">
        <v>11</v>
      </c>
      <c r="EA6" s="49" t="s">
        <v>12</v>
      </c>
      <c r="EB6" s="49" t="s">
        <v>11</v>
      </c>
      <c r="EC6" s="49" t="s">
        <v>12</v>
      </c>
      <c r="ED6" s="50" t="s">
        <v>20</v>
      </c>
      <c r="EE6" s="197"/>
      <c r="EF6" s="204"/>
      <c r="EG6" s="206"/>
      <c r="EH6" s="206"/>
      <c r="EI6" s="49" t="s">
        <v>11</v>
      </c>
      <c r="EJ6" s="49" t="s">
        <v>12</v>
      </c>
      <c r="EK6" s="49" t="s">
        <v>11</v>
      </c>
      <c r="EL6" s="49" t="s">
        <v>12</v>
      </c>
      <c r="EM6" s="49" t="s">
        <v>11</v>
      </c>
      <c r="EN6" s="49" t="s">
        <v>12</v>
      </c>
      <c r="EO6" s="50" t="s">
        <v>20</v>
      </c>
      <c r="EP6" s="197"/>
      <c r="EQ6" s="204"/>
      <c r="ER6" s="206"/>
      <c r="ES6" s="206"/>
      <c r="ET6" s="49" t="s">
        <v>11</v>
      </c>
      <c r="EU6" s="49" t="s">
        <v>12</v>
      </c>
      <c r="EV6" s="49" t="s">
        <v>11</v>
      </c>
      <c r="EW6" s="49" t="s">
        <v>12</v>
      </c>
      <c r="EX6" s="49" t="s">
        <v>11</v>
      </c>
      <c r="EY6" s="49" t="s">
        <v>12</v>
      </c>
      <c r="EZ6" s="50" t="s">
        <v>20</v>
      </c>
      <c r="FA6" s="197"/>
      <c r="FB6" s="204"/>
      <c r="FC6" s="206"/>
      <c r="FD6" s="206"/>
      <c r="FE6" s="49" t="s">
        <v>11</v>
      </c>
      <c r="FF6" s="49" t="s">
        <v>12</v>
      </c>
      <c r="FG6" s="49" t="s">
        <v>11</v>
      </c>
      <c r="FH6" s="49" t="s">
        <v>12</v>
      </c>
      <c r="FI6" s="49" t="s">
        <v>11</v>
      </c>
      <c r="FJ6" s="49" t="s">
        <v>12</v>
      </c>
      <c r="FK6" s="50" t="s">
        <v>20</v>
      </c>
      <c r="FL6" s="197"/>
      <c r="FM6" s="204"/>
      <c r="FN6" s="206"/>
      <c r="FO6" s="206"/>
      <c r="FP6" s="49" t="s">
        <v>11</v>
      </c>
      <c r="FQ6" s="49" t="s">
        <v>12</v>
      </c>
      <c r="FR6" s="49" t="s">
        <v>11</v>
      </c>
      <c r="FS6" s="49" t="s">
        <v>12</v>
      </c>
      <c r="FT6" s="49" t="s">
        <v>11</v>
      </c>
      <c r="FU6" s="49" t="s">
        <v>12</v>
      </c>
      <c r="FV6" s="50" t="s">
        <v>20</v>
      </c>
      <c r="FW6" s="197"/>
      <c r="FX6" s="204"/>
      <c r="FY6" s="206"/>
      <c r="FZ6" s="206"/>
      <c r="GA6" s="49" t="s">
        <v>11</v>
      </c>
      <c r="GB6" s="49" t="s">
        <v>12</v>
      </c>
      <c r="GC6" s="49" t="s">
        <v>11</v>
      </c>
      <c r="GD6" s="49" t="s">
        <v>12</v>
      </c>
      <c r="GE6" s="49" t="s">
        <v>11</v>
      </c>
      <c r="GF6" s="49" t="s">
        <v>12</v>
      </c>
      <c r="GG6" s="50" t="s">
        <v>20</v>
      </c>
      <c r="GH6" s="197"/>
      <c r="GI6" s="226"/>
      <c r="GJ6" s="229"/>
      <c r="GK6" s="15" t="s">
        <v>13</v>
      </c>
      <c r="GL6" s="15" t="s">
        <v>14</v>
      </c>
      <c r="GM6" s="229"/>
      <c r="GN6" s="229"/>
      <c r="GO6" s="201"/>
      <c r="GP6" s="201"/>
      <c r="GQ6" s="201"/>
      <c r="GR6" s="201"/>
    </row>
    <row r="7" spans="1:254" ht="15.75" customHeight="1" thickBot="1" x14ac:dyDescent="0.3">
      <c r="A7" s="184">
        <v>1</v>
      </c>
      <c r="B7" s="187" t="s">
        <v>79</v>
      </c>
      <c r="C7" s="81" t="s">
        <v>3</v>
      </c>
      <c r="D7" s="82">
        <v>79</v>
      </c>
      <c r="E7" s="83">
        <v>78</v>
      </c>
      <c r="F7" s="83">
        <v>66</v>
      </c>
      <c r="G7" s="84">
        <f>ROUND((((D7)+(2*E7)+(3*F7))/6),0)</f>
        <v>72</v>
      </c>
      <c r="H7" s="83">
        <f>ROUND(G7*0.4,0)</f>
        <v>29</v>
      </c>
      <c r="I7" s="83" t="s">
        <v>24</v>
      </c>
      <c r="J7" s="83" t="s">
        <v>24</v>
      </c>
      <c r="K7" s="83" t="s">
        <v>24</v>
      </c>
      <c r="L7" s="83" t="s">
        <v>24</v>
      </c>
      <c r="M7" s="172">
        <f>H7+J8+L9</f>
        <v>78</v>
      </c>
      <c r="N7" s="169" t="str">
        <f>IF(M7&gt;=75,"T","TT")</f>
        <v>T</v>
      </c>
      <c r="O7" s="85">
        <v>75</v>
      </c>
      <c r="P7" s="83">
        <v>75</v>
      </c>
      <c r="Q7" s="83">
        <v>65</v>
      </c>
      <c r="R7" s="83">
        <f>ROUND((((O7)+(2*P7)+(3*Q7))/6),0)</f>
        <v>70</v>
      </c>
      <c r="S7" s="83">
        <f>ROUND(R7*0.4,0)</f>
        <v>28</v>
      </c>
      <c r="T7" s="83" t="s">
        <v>24</v>
      </c>
      <c r="U7" s="83" t="s">
        <v>24</v>
      </c>
      <c r="V7" s="83" t="s">
        <v>24</v>
      </c>
      <c r="W7" s="83" t="s">
        <v>24</v>
      </c>
      <c r="X7" s="172">
        <f>S7+U8+W9</f>
        <v>75</v>
      </c>
      <c r="Y7" s="169" t="str">
        <f>IF(X7&gt;=75,"T","TT")</f>
        <v>T</v>
      </c>
      <c r="Z7" s="82">
        <v>80</v>
      </c>
      <c r="AA7" s="83">
        <v>79</v>
      </c>
      <c r="AB7" s="83">
        <v>56</v>
      </c>
      <c r="AC7" s="83">
        <f>ROUND((((Z7)+(2*AA7)+(3*AB7))/6),0)</f>
        <v>68</v>
      </c>
      <c r="AD7" s="83">
        <f>ROUND(AC7*0.3,0)</f>
        <v>20</v>
      </c>
      <c r="AE7" s="83" t="s">
        <v>24</v>
      </c>
      <c r="AF7" s="83" t="s">
        <v>24</v>
      </c>
      <c r="AG7" s="83" t="s">
        <v>24</v>
      </c>
      <c r="AH7" s="83" t="s">
        <v>24</v>
      </c>
      <c r="AI7" s="172">
        <f>AD7+AF8+AH9</f>
        <v>76</v>
      </c>
      <c r="AJ7" s="169" t="str">
        <f>IF(AI7&gt;=75,"T","TT")</f>
        <v>T</v>
      </c>
      <c r="AK7" s="85">
        <v>35</v>
      </c>
      <c r="AL7" s="83">
        <v>53</v>
      </c>
      <c r="AM7" s="83">
        <v>90</v>
      </c>
      <c r="AN7" s="83">
        <f>ROUND((((AK7)+(2*AL7)+(3*AM7))/6),0)</f>
        <v>69</v>
      </c>
      <c r="AO7" s="83">
        <f>ROUND(AN7*0.3,0)</f>
        <v>21</v>
      </c>
      <c r="AP7" s="83" t="s">
        <v>24</v>
      </c>
      <c r="AQ7" s="83" t="s">
        <v>24</v>
      </c>
      <c r="AR7" s="83" t="s">
        <v>24</v>
      </c>
      <c r="AS7" s="83" t="s">
        <v>24</v>
      </c>
      <c r="AT7" s="172">
        <f>AO7+AQ8+AS9</f>
        <v>75</v>
      </c>
      <c r="AU7" s="169" t="str">
        <f>IF(AT7&gt;=75,"T","TT")</f>
        <v>T</v>
      </c>
      <c r="AV7" s="86">
        <v>79</v>
      </c>
      <c r="AW7" s="86">
        <v>77</v>
      </c>
      <c r="AX7" s="87">
        <v>65</v>
      </c>
      <c r="AY7" s="88">
        <f>ROUND((((AV7)+(2*AW7)+(3*AX7))/6),0)</f>
        <v>71</v>
      </c>
      <c r="AZ7" s="88">
        <f>ROUND(AY7*0.7,0)</f>
        <v>50</v>
      </c>
      <c r="BA7" s="88" t="s">
        <v>24</v>
      </c>
      <c r="BB7" s="88" t="s">
        <v>24</v>
      </c>
      <c r="BC7" s="88" t="s">
        <v>24</v>
      </c>
      <c r="BD7" s="88" t="s">
        <v>24</v>
      </c>
      <c r="BE7" s="173">
        <f>AZ7+BB8+BD9</f>
        <v>74</v>
      </c>
      <c r="BF7" s="170" t="str">
        <f>IF(BE7&gt;=70,"T","TT")</f>
        <v>T</v>
      </c>
      <c r="BG7" s="85">
        <v>78</v>
      </c>
      <c r="BH7" s="83">
        <v>78</v>
      </c>
      <c r="BI7" s="83">
        <v>43</v>
      </c>
      <c r="BJ7" s="83">
        <f>ROUND((((BG7)+(2*BH7)+(3*BI7))/6),0)</f>
        <v>61</v>
      </c>
      <c r="BK7" s="83">
        <f>ROUND(BJ7*0.2,0)</f>
        <v>12</v>
      </c>
      <c r="BL7" s="83" t="s">
        <v>24</v>
      </c>
      <c r="BM7" s="83" t="s">
        <v>24</v>
      </c>
      <c r="BN7" s="83" t="s">
        <v>24</v>
      </c>
      <c r="BO7" s="83" t="s">
        <v>24</v>
      </c>
      <c r="BP7" s="172">
        <f>BK7+BM8+BO9</f>
        <v>77</v>
      </c>
      <c r="BQ7" s="169" t="str">
        <f>IF(BP7&gt;=75,"T","TT")</f>
        <v>T</v>
      </c>
      <c r="BR7" s="82"/>
      <c r="BS7" s="83"/>
      <c r="BT7" s="83"/>
      <c r="BU7" s="83">
        <v>78</v>
      </c>
      <c r="BV7" s="83">
        <f>ROUND(BU7*0.1,0)</f>
        <v>8</v>
      </c>
      <c r="BW7" s="83" t="s">
        <v>24</v>
      </c>
      <c r="BX7" s="83" t="s">
        <v>24</v>
      </c>
      <c r="BY7" s="83" t="s">
        <v>24</v>
      </c>
      <c r="BZ7" s="83" t="s">
        <v>24</v>
      </c>
      <c r="CA7" s="172">
        <f>BV7+BX8+BZ9</f>
        <v>79</v>
      </c>
      <c r="CB7" s="169" t="str">
        <f>IF(CA7&gt;=75,"T","TT")</f>
        <v>T</v>
      </c>
      <c r="CC7" s="85">
        <v>77</v>
      </c>
      <c r="CD7" s="83">
        <v>75</v>
      </c>
      <c r="CE7" s="83">
        <v>73</v>
      </c>
      <c r="CF7" s="83">
        <f>ROUND((((CC7)+(2*CD7)+(3*CE7))/6),0)</f>
        <v>74</v>
      </c>
      <c r="CG7" s="83">
        <f>ROUND(CF7*0.8,0)</f>
        <v>59</v>
      </c>
      <c r="CH7" s="83" t="s">
        <v>24</v>
      </c>
      <c r="CI7" s="83" t="s">
        <v>24</v>
      </c>
      <c r="CJ7" s="83" t="s">
        <v>24</v>
      </c>
      <c r="CK7" s="83" t="s">
        <v>24</v>
      </c>
      <c r="CL7" s="172">
        <f>CG7+CI8+CK9</f>
        <v>75</v>
      </c>
      <c r="CM7" s="169" t="str">
        <f>IF(CL7&gt;=75,"T","TT")</f>
        <v>T</v>
      </c>
      <c r="CN7" s="82">
        <v>77</v>
      </c>
      <c r="CO7" s="83">
        <v>77</v>
      </c>
      <c r="CP7" s="83">
        <v>69</v>
      </c>
      <c r="CQ7" s="83">
        <f>ROUND((((CN7)+(2*CO7)+(3*CP7))/6),0)</f>
        <v>73</v>
      </c>
      <c r="CR7" s="83">
        <f>ROUND(CQ7*0.7,0)</f>
        <v>51</v>
      </c>
      <c r="CS7" s="83" t="s">
        <v>24</v>
      </c>
      <c r="CT7" s="83" t="s">
        <v>24</v>
      </c>
      <c r="CU7" s="83" t="s">
        <v>24</v>
      </c>
      <c r="CV7" s="83" t="s">
        <v>24</v>
      </c>
      <c r="CW7" s="172">
        <f>CR7+CT8+CV9</f>
        <v>75</v>
      </c>
      <c r="CX7" s="169" t="str">
        <f>IF(CW7&gt;=75,"T","TT")</f>
        <v>T</v>
      </c>
      <c r="CY7" s="85">
        <v>77</v>
      </c>
      <c r="CZ7" s="83">
        <v>78</v>
      </c>
      <c r="DA7" s="83">
        <v>69</v>
      </c>
      <c r="DB7" s="83">
        <f t="shared" ref="DB7" si="0">ROUND((((CY7)+(2*CZ7)+(3*DA7))/6),0)</f>
        <v>73</v>
      </c>
      <c r="DC7" s="83">
        <f>ROUND(DB7*0.7,0)</f>
        <v>51</v>
      </c>
      <c r="DD7" s="83" t="s">
        <v>24</v>
      </c>
      <c r="DE7" s="83" t="s">
        <v>24</v>
      </c>
      <c r="DF7" s="83" t="s">
        <v>24</v>
      </c>
      <c r="DG7" s="83" t="s">
        <v>24</v>
      </c>
      <c r="DH7" s="172">
        <f>DC7+DE8+DG9</f>
        <v>75</v>
      </c>
      <c r="DI7" s="169" t="str">
        <f>IF(DH7&gt;=75,"T","TT")</f>
        <v>T</v>
      </c>
      <c r="DJ7" s="82">
        <v>80</v>
      </c>
      <c r="DK7" s="83">
        <v>75</v>
      </c>
      <c r="DL7" s="83">
        <v>50</v>
      </c>
      <c r="DM7" s="83">
        <f t="shared" ref="DM7" si="1">ROUND((((DJ7)+(2*DK7)+(3*DL7))/6),0)</f>
        <v>63</v>
      </c>
      <c r="DN7" s="83">
        <f>ROUND(DM7*0.5,0)</f>
        <v>32</v>
      </c>
      <c r="DO7" s="83" t="s">
        <v>24</v>
      </c>
      <c r="DP7" s="83" t="s">
        <v>24</v>
      </c>
      <c r="DQ7" s="83" t="s">
        <v>24</v>
      </c>
      <c r="DR7" s="83" t="s">
        <v>24</v>
      </c>
      <c r="DS7" s="172">
        <f>DN7+DP8+DR9</f>
        <v>75</v>
      </c>
      <c r="DT7" s="169" t="str">
        <f>IF(DS7&gt;=75,"T","TT")</f>
        <v>T</v>
      </c>
      <c r="DU7" s="85">
        <v>80</v>
      </c>
      <c r="DV7" s="83">
        <v>79</v>
      </c>
      <c r="DW7" s="83">
        <v>55</v>
      </c>
      <c r="DX7" s="83">
        <f t="shared" ref="DX7" si="2">ROUND((((DU7)+(2*DV7)+(3*DW7))/6),0)</f>
        <v>67</v>
      </c>
      <c r="DY7" s="83">
        <f>ROUND(DX7*0.8,0)</f>
        <v>54</v>
      </c>
      <c r="DZ7" s="83" t="s">
        <v>24</v>
      </c>
      <c r="EA7" s="83" t="s">
        <v>24</v>
      </c>
      <c r="EB7" s="83" t="s">
        <v>24</v>
      </c>
      <c r="EC7" s="83" t="s">
        <v>24</v>
      </c>
      <c r="ED7" s="172">
        <f>DY7+EA8+EC9</f>
        <v>70</v>
      </c>
      <c r="EE7" s="169" t="str">
        <f>IF(ED7&gt;=70,"T","TT")</f>
        <v>T</v>
      </c>
      <c r="EF7" s="82">
        <v>74</v>
      </c>
      <c r="EG7" s="83">
        <v>70</v>
      </c>
      <c r="EH7" s="83">
        <v>58</v>
      </c>
      <c r="EI7" s="83">
        <f t="shared" ref="EI7" si="3">ROUND((((EF7)+(2*EG7)+(3*EH7))/6),0)</f>
        <v>65</v>
      </c>
      <c r="EJ7" s="83">
        <f>ROUND(EI7*0.6,0)</f>
        <v>39</v>
      </c>
      <c r="EK7" s="83" t="s">
        <v>24</v>
      </c>
      <c r="EL7" s="83" t="s">
        <v>24</v>
      </c>
      <c r="EM7" s="83" t="s">
        <v>24</v>
      </c>
      <c r="EN7" s="83" t="s">
        <v>24</v>
      </c>
      <c r="EO7" s="172">
        <f>EJ7+EL8+EN9</f>
        <v>70</v>
      </c>
      <c r="EP7" s="169" t="str">
        <f>IF(EO7&gt;=70,"T","TT")</f>
        <v>T</v>
      </c>
      <c r="EQ7" s="85">
        <v>71</v>
      </c>
      <c r="ER7" s="85">
        <v>71</v>
      </c>
      <c r="ES7" s="83">
        <v>63</v>
      </c>
      <c r="ET7" s="83">
        <f t="shared" ref="ET7" si="4">ROUND((((EQ7)+(2*ER7)+(3*ES7))/6),0)</f>
        <v>67</v>
      </c>
      <c r="EU7" s="83">
        <f t="shared" ref="EU7" si="5">ROUND(ET7*0.7,0)</f>
        <v>47</v>
      </c>
      <c r="EV7" s="83" t="s">
        <v>24</v>
      </c>
      <c r="EW7" s="83" t="s">
        <v>24</v>
      </c>
      <c r="EX7" s="83" t="s">
        <v>24</v>
      </c>
      <c r="EY7" s="83" t="s">
        <v>24</v>
      </c>
      <c r="EZ7" s="172">
        <f>EU7+EW8+EY9</f>
        <v>70</v>
      </c>
      <c r="FA7" s="169" t="str">
        <f>IF(EZ7&gt;=70,"T","TT")</f>
        <v>T</v>
      </c>
      <c r="FB7" s="89">
        <v>75.5</v>
      </c>
      <c r="FC7" s="84">
        <v>75</v>
      </c>
      <c r="FD7" s="84">
        <v>54</v>
      </c>
      <c r="FE7" s="83">
        <f t="shared" ref="FE7" si="6">ROUND((((FB7)+(2*FC7)+(3*FD7))/6),0)</f>
        <v>65</v>
      </c>
      <c r="FF7" s="83">
        <f t="shared" ref="FF7" si="7">ROUND(FE7*0.3,0)</f>
        <v>20</v>
      </c>
      <c r="FG7" s="83" t="s">
        <v>24</v>
      </c>
      <c r="FH7" s="83" t="s">
        <v>24</v>
      </c>
      <c r="FI7" s="83" t="s">
        <v>24</v>
      </c>
      <c r="FJ7" s="83" t="s">
        <v>24</v>
      </c>
      <c r="FK7" s="172">
        <f>FF7+FH8+FJ9</f>
        <v>77</v>
      </c>
      <c r="FL7" s="169" t="str">
        <f>IF(FK7&gt;=75,"T","TT")</f>
        <v>T</v>
      </c>
      <c r="FM7" s="85">
        <v>77</v>
      </c>
      <c r="FN7" s="83">
        <v>73</v>
      </c>
      <c r="FO7" s="83">
        <v>69</v>
      </c>
      <c r="FP7" s="83">
        <f t="shared" ref="FP7" si="8">ROUND((((FM7)+(2*FN7)+(3*FO7))/6),0)</f>
        <v>72</v>
      </c>
      <c r="FQ7" s="83">
        <f t="shared" ref="FQ7" si="9">ROUND(FP7*0.4,0)</f>
        <v>29</v>
      </c>
      <c r="FR7" s="83" t="s">
        <v>24</v>
      </c>
      <c r="FS7" s="83" t="s">
        <v>24</v>
      </c>
      <c r="FT7" s="83" t="s">
        <v>24</v>
      </c>
      <c r="FU7" s="83" t="s">
        <v>24</v>
      </c>
      <c r="FV7" s="172">
        <f>FQ7+FS8+FU9</f>
        <v>75</v>
      </c>
      <c r="FW7" s="169" t="str">
        <f>IF(FV7&gt;=75,"T","TT")</f>
        <v>T</v>
      </c>
      <c r="FX7" s="82">
        <v>80</v>
      </c>
      <c r="FY7" s="83">
        <v>75</v>
      </c>
      <c r="FZ7" s="83">
        <v>68</v>
      </c>
      <c r="GA7" s="83">
        <f t="shared" ref="GA7" si="10">ROUND((((FX7)+(2*FY7)+(3*FZ7))/6),0)</f>
        <v>72</v>
      </c>
      <c r="GB7" s="83">
        <f t="shared" ref="GB7" si="11">ROUND(GA7*0.3,0)</f>
        <v>22</v>
      </c>
      <c r="GC7" s="83" t="s">
        <v>24</v>
      </c>
      <c r="GD7" s="83" t="s">
        <v>24</v>
      </c>
      <c r="GE7" s="83" t="s">
        <v>24</v>
      </c>
      <c r="GF7" s="83" t="s">
        <v>24</v>
      </c>
      <c r="GG7" s="172">
        <f>GB7+GD8+GF9</f>
        <v>78</v>
      </c>
      <c r="GH7" s="169" t="str">
        <f>IF(GG7&gt;=75,"T","TT")</f>
        <v>T</v>
      </c>
      <c r="GI7" s="175">
        <f>M7+X7+AI7+AT7+BE7+BP7+CA7+CL7+CW7+DH7+DS7+ED7+EO7+EZ7+FK7+FV7+GG7</f>
        <v>1274</v>
      </c>
      <c r="GJ7" s="178">
        <f>GI7/17</f>
        <v>74.941176470588232</v>
      </c>
      <c r="GK7" s="181">
        <f>17-GL7</f>
        <v>17</v>
      </c>
      <c r="GL7" s="181">
        <f>COUNTIF(C7:GH7,"TT")</f>
        <v>0</v>
      </c>
      <c r="GM7" s="181" t="str">
        <f>IF(GL7&lt;=3,"N","TN")</f>
        <v>N</v>
      </c>
      <c r="GN7" s="181">
        <f>RANK(GI7,$GI$7:$GI$138,0)</f>
        <v>37</v>
      </c>
      <c r="GO7" s="163" t="str">
        <f>IF(AND(AI7&gt;=75,AT7&gt;=75,FV7&gt;=75),"YA","TIDAK")</f>
        <v>YA</v>
      </c>
      <c r="GP7" s="166" t="str">
        <f>IF(AND(BE7&gt;=70,ED7&gt;=70,EO7&gt;=70,EZ7&gt;=70),"YA","TIDAK")</f>
        <v>YA</v>
      </c>
      <c r="GQ7" s="166" t="str">
        <f>IF(AND(CL7&gt;=75,CW7&gt;=75,DH7&gt;=75,DS7&gt;=75),"YA","TIDAK")</f>
        <v>YA</v>
      </c>
      <c r="GR7" s="163"/>
    </row>
    <row r="8" spans="1:254" ht="15.75" customHeight="1" thickBot="1" x14ac:dyDescent="0.3">
      <c r="A8" s="185"/>
      <c r="B8" s="188"/>
      <c r="C8" s="90" t="s">
        <v>4</v>
      </c>
      <c r="D8" s="91">
        <v>75</v>
      </c>
      <c r="E8" s="92">
        <v>77</v>
      </c>
      <c r="F8" s="92">
        <v>79</v>
      </c>
      <c r="G8" s="84" t="s">
        <v>24</v>
      </c>
      <c r="H8" s="92" t="s">
        <v>24</v>
      </c>
      <c r="I8" s="92">
        <f>ROUND((((D8)+(2*E8)+(3*F8))/6),0)</f>
        <v>78</v>
      </c>
      <c r="J8" s="92">
        <f>ROUND(I8*0.25,0)</f>
        <v>20</v>
      </c>
      <c r="K8" s="92" t="s">
        <v>24</v>
      </c>
      <c r="L8" s="92" t="s">
        <v>24</v>
      </c>
      <c r="M8" s="173"/>
      <c r="N8" s="170"/>
      <c r="O8" s="93">
        <v>75</v>
      </c>
      <c r="P8" s="92">
        <v>70</v>
      </c>
      <c r="Q8" s="92">
        <v>75</v>
      </c>
      <c r="R8" s="92" t="s">
        <v>24</v>
      </c>
      <c r="S8" s="92" t="s">
        <v>24</v>
      </c>
      <c r="T8" s="92">
        <f>ROUND((((O8)+(2*P8)+(3*Q8))/6),0)</f>
        <v>73</v>
      </c>
      <c r="U8" s="92">
        <f>ROUND(T8*0.1,0)</f>
        <v>7</v>
      </c>
      <c r="V8" s="92" t="s">
        <v>24</v>
      </c>
      <c r="W8" s="92" t="s">
        <v>24</v>
      </c>
      <c r="X8" s="173"/>
      <c r="Y8" s="170"/>
      <c r="Z8" s="91">
        <v>80</v>
      </c>
      <c r="AA8" s="92">
        <v>78</v>
      </c>
      <c r="AB8" s="92">
        <v>80</v>
      </c>
      <c r="AC8" s="92" t="s">
        <v>24</v>
      </c>
      <c r="AD8" s="92" t="s">
        <v>24</v>
      </c>
      <c r="AE8" s="92">
        <f>ROUND((((Z8)+(2*AA8)+(3*AB8))/6),0)</f>
        <v>79</v>
      </c>
      <c r="AF8" s="92">
        <f>ROUND(AE8*0.5,0)</f>
        <v>40</v>
      </c>
      <c r="AG8" s="92" t="s">
        <v>24</v>
      </c>
      <c r="AH8" s="92" t="s">
        <v>24</v>
      </c>
      <c r="AI8" s="173"/>
      <c r="AJ8" s="170"/>
      <c r="AK8" s="93">
        <v>77</v>
      </c>
      <c r="AL8" s="92">
        <v>78</v>
      </c>
      <c r="AM8" s="92">
        <v>77</v>
      </c>
      <c r="AN8" s="92" t="s">
        <v>24</v>
      </c>
      <c r="AO8" s="92" t="s">
        <v>24</v>
      </c>
      <c r="AP8" s="92">
        <f>ROUND((((AK8)+(2*AL8)+(3*AM8))/6),0)</f>
        <v>77</v>
      </c>
      <c r="AQ8" s="92">
        <f>ROUND(AP8*0.5,0)</f>
        <v>39</v>
      </c>
      <c r="AR8" s="92" t="s">
        <v>24</v>
      </c>
      <c r="AS8" s="92" t="s">
        <v>24</v>
      </c>
      <c r="AT8" s="173"/>
      <c r="AU8" s="170"/>
      <c r="AV8" s="91">
        <v>79</v>
      </c>
      <c r="AW8" s="91">
        <v>76</v>
      </c>
      <c r="AX8" s="91">
        <v>76</v>
      </c>
      <c r="AY8" s="92" t="s">
        <v>24</v>
      </c>
      <c r="AZ8" s="92" t="s">
        <v>24</v>
      </c>
      <c r="BA8" s="92">
        <f>ROUND((((AV8)+(2*AW8)+(3*AX8))/6),0)</f>
        <v>77</v>
      </c>
      <c r="BB8" s="92">
        <f>ROUND(BA8*0.1,0)</f>
        <v>8</v>
      </c>
      <c r="BC8" s="92" t="s">
        <v>24</v>
      </c>
      <c r="BD8" s="92" t="s">
        <v>24</v>
      </c>
      <c r="BE8" s="173"/>
      <c r="BF8" s="170"/>
      <c r="BG8" s="93">
        <v>80</v>
      </c>
      <c r="BH8" s="92">
        <v>80</v>
      </c>
      <c r="BI8" s="92">
        <v>82</v>
      </c>
      <c r="BJ8" s="92" t="s">
        <v>24</v>
      </c>
      <c r="BK8" s="92" t="s">
        <v>24</v>
      </c>
      <c r="BL8" s="92">
        <f>ROUND((((BG8)+(2*BH8)+(3*BI8))/6),0)</f>
        <v>81</v>
      </c>
      <c r="BM8" s="92">
        <f>ROUND(BL8*0.5,0)</f>
        <v>41</v>
      </c>
      <c r="BN8" s="92" t="s">
        <v>24</v>
      </c>
      <c r="BO8" s="92" t="s">
        <v>24</v>
      </c>
      <c r="BP8" s="173"/>
      <c r="BQ8" s="170"/>
      <c r="BR8" s="91"/>
      <c r="BS8" s="92"/>
      <c r="BT8" s="92"/>
      <c r="BU8" s="92" t="s">
        <v>24</v>
      </c>
      <c r="BV8" s="92" t="s">
        <v>24</v>
      </c>
      <c r="BW8" s="92">
        <v>80</v>
      </c>
      <c r="BX8" s="92">
        <f>ROUND(BW8*0.5,0)</f>
        <v>40</v>
      </c>
      <c r="BY8" s="92" t="s">
        <v>24</v>
      </c>
      <c r="BZ8" s="92" t="s">
        <v>24</v>
      </c>
      <c r="CA8" s="173"/>
      <c r="CB8" s="170"/>
      <c r="CC8" s="93">
        <v>78</v>
      </c>
      <c r="CD8" s="92">
        <v>78</v>
      </c>
      <c r="CE8" s="92">
        <v>83</v>
      </c>
      <c r="CF8" s="92" t="s">
        <v>24</v>
      </c>
      <c r="CG8" s="92" t="s">
        <v>24</v>
      </c>
      <c r="CH8" s="92">
        <f>ROUND((((CC8)+(2*CD8)+(3*CE8))/6),0)</f>
        <v>81</v>
      </c>
      <c r="CI8" s="92">
        <f>ROUND(CH8*0.1,0)</f>
        <v>8</v>
      </c>
      <c r="CJ8" s="92" t="s">
        <v>24</v>
      </c>
      <c r="CK8" s="92" t="s">
        <v>24</v>
      </c>
      <c r="CL8" s="173"/>
      <c r="CM8" s="170"/>
      <c r="CN8" s="91">
        <v>80</v>
      </c>
      <c r="CO8" s="92">
        <v>77</v>
      </c>
      <c r="CP8" s="92">
        <v>78</v>
      </c>
      <c r="CQ8" s="92" t="s">
        <v>24</v>
      </c>
      <c r="CR8" s="92" t="s">
        <v>24</v>
      </c>
      <c r="CS8" s="92">
        <f>ROUND((((CN8)+(2*CO8)+(3*CP8))/6),0)</f>
        <v>78</v>
      </c>
      <c r="CT8" s="92">
        <f>ROUND(CS8*0.2,0)</f>
        <v>16</v>
      </c>
      <c r="CU8" s="92" t="s">
        <v>24</v>
      </c>
      <c r="CV8" s="92" t="s">
        <v>24</v>
      </c>
      <c r="CW8" s="173"/>
      <c r="CX8" s="170"/>
      <c r="CY8" s="93">
        <v>78</v>
      </c>
      <c r="CZ8" s="92">
        <v>80</v>
      </c>
      <c r="DA8" s="92">
        <v>77</v>
      </c>
      <c r="DB8" s="92" t="s">
        <v>24</v>
      </c>
      <c r="DC8" s="92" t="s">
        <v>24</v>
      </c>
      <c r="DD8" s="92">
        <f t="shared" ref="DD8" si="12">ROUND((((CY8)+(2*CZ8)+(3*DA8))/6),0)</f>
        <v>78</v>
      </c>
      <c r="DE8" s="92">
        <f>ROUND(DD8*0.2,0)</f>
        <v>16</v>
      </c>
      <c r="DF8" s="92" t="s">
        <v>24</v>
      </c>
      <c r="DG8" s="92" t="s">
        <v>24</v>
      </c>
      <c r="DH8" s="173"/>
      <c r="DI8" s="170"/>
      <c r="DJ8" s="91">
        <v>85</v>
      </c>
      <c r="DK8" s="91">
        <v>85</v>
      </c>
      <c r="DL8" s="91">
        <v>86</v>
      </c>
      <c r="DM8" s="92" t="s">
        <v>24</v>
      </c>
      <c r="DN8" s="92" t="s">
        <v>24</v>
      </c>
      <c r="DO8" s="92">
        <f t="shared" ref="DO8" si="13">ROUND((((DJ8)+(2*DK8)+(3*DL8))/6),0)</f>
        <v>86</v>
      </c>
      <c r="DP8" s="92">
        <f>ROUND(DO8*0.2,0)</f>
        <v>17</v>
      </c>
      <c r="DQ8" s="92" t="s">
        <v>24</v>
      </c>
      <c r="DR8" s="92" t="s">
        <v>24</v>
      </c>
      <c r="DS8" s="173"/>
      <c r="DT8" s="170"/>
      <c r="DU8" s="93">
        <v>78</v>
      </c>
      <c r="DV8" s="93">
        <v>78</v>
      </c>
      <c r="DW8" s="93">
        <v>78</v>
      </c>
      <c r="DX8" s="92" t="s">
        <v>24</v>
      </c>
      <c r="DY8" s="92" t="s">
        <v>24</v>
      </c>
      <c r="DZ8" s="92">
        <f t="shared" ref="DZ8" si="14">ROUND((((DU8)+(2*DV8)+(3*DW8))/6),0)</f>
        <v>78</v>
      </c>
      <c r="EA8" s="92">
        <f>ROUND(DZ8*0.15,0)</f>
        <v>12</v>
      </c>
      <c r="EB8" s="92" t="s">
        <v>24</v>
      </c>
      <c r="EC8" s="92" t="s">
        <v>24</v>
      </c>
      <c r="ED8" s="173"/>
      <c r="EE8" s="170"/>
      <c r="EF8" s="91">
        <v>75</v>
      </c>
      <c r="EG8" s="92">
        <v>76</v>
      </c>
      <c r="EH8" s="92">
        <v>76</v>
      </c>
      <c r="EI8" s="92" t="s">
        <v>24</v>
      </c>
      <c r="EJ8" s="92" t="s">
        <v>24</v>
      </c>
      <c r="EK8" s="92">
        <f t="shared" ref="EK8" si="15">ROUND((((EF8)+(2*EG8)+(3*EH8))/6),0)</f>
        <v>76</v>
      </c>
      <c r="EL8" s="92">
        <f>ROUND(EK8*0.3,0)</f>
        <v>23</v>
      </c>
      <c r="EM8" s="92" t="s">
        <v>24</v>
      </c>
      <c r="EN8" s="92" t="s">
        <v>24</v>
      </c>
      <c r="EO8" s="173"/>
      <c r="EP8" s="170"/>
      <c r="EQ8" s="93">
        <v>75</v>
      </c>
      <c r="ER8" s="93">
        <v>75</v>
      </c>
      <c r="ES8" s="93">
        <v>75</v>
      </c>
      <c r="ET8" s="92" t="s">
        <v>24</v>
      </c>
      <c r="EU8" s="92" t="s">
        <v>24</v>
      </c>
      <c r="EV8" s="92">
        <f t="shared" ref="EV8" si="16">ROUND((((EQ8)+(2*ER8)+(3*ES8))/6),0)</f>
        <v>75</v>
      </c>
      <c r="EW8" s="92">
        <f t="shared" ref="EW8" si="17">ROUND(EV8*0.2,0)</f>
        <v>15</v>
      </c>
      <c r="EX8" s="92" t="s">
        <v>24</v>
      </c>
      <c r="EY8" s="92" t="s">
        <v>24</v>
      </c>
      <c r="EZ8" s="173"/>
      <c r="FA8" s="170"/>
      <c r="FB8" s="94">
        <v>80.52</v>
      </c>
      <c r="FC8" s="95">
        <v>80</v>
      </c>
      <c r="FD8" s="95">
        <v>81.02</v>
      </c>
      <c r="FE8" s="92" t="s">
        <v>24</v>
      </c>
      <c r="FF8" s="92" t="s">
        <v>24</v>
      </c>
      <c r="FG8" s="92">
        <f t="shared" ref="FG8" si="18">ROUND((((FB8)+(2*FC8)+(3*FD8))/6),0)</f>
        <v>81</v>
      </c>
      <c r="FH8" s="92">
        <f t="shared" ref="FH8" si="19">ROUND(FG8*0.5,0)</f>
        <v>41</v>
      </c>
      <c r="FI8" s="92" t="s">
        <v>24</v>
      </c>
      <c r="FJ8" s="92" t="s">
        <v>24</v>
      </c>
      <c r="FK8" s="173"/>
      <c r="FL8" s="170"/>
      <c r="FM8" s="96">
        <v>78.400000000000006</v>
      </c>
      <c r="FN8" s="95">
        <v>78</v>
      </c>
      <c r="FO8" s="95">
        <v>78</v>
      </c>
      <c r="FP8" s="92" t="s">
        <v>24</v>
      </c>
      <c r="FQ8" s="92" t="s">
        <v>24</v>
      </c>
      <c r="FR8" s="92">
        <f t="shared" ref="FR8" si="20">ROUND((((FM8)+(2*FN8)+(3*FO8))/6),0)</f>
        <v>78</v>
      </c>
      <c r="FS8" s="92">
        <f t="shared" ref="FS8" si="21">ROUND(FR8*0.4,0)</f>
        <v>31</v>
      </c>
      <c r="FT8" s="92" t="s">
        <v>24</v>
      </c>
      <c r="FU8" s="92" t="s">
        <v>24</v>
      </c>
      <c r="FV8" s="173"/>
      <c r="FW8" s="170"/>
      <c r="FX8" s="91">
        <v>80</v>
      </c>
      <c r="FY8" s="91">
        <v>78</v>
      </c>
      <c r="FZ8" s="91">
        <v>80</v>
      </c>
      <c r="GA8" s="92" t="s">
        <v>24</v>
      </c>
      <c r="GB8" s="92" t="s">
        <v>24</v>
      </c>
      <c r="GC8" s="92">
        <f t="shared" ref="GC8" si="22">ROUND((((FX8)+(2*FY8)+(3*FZ8))/6),0)</f>
        <v>79</v>
      </c>
      <c r="GD8" s="92">
        <f t="shared" ref="GD8" si="23">ROUND(GC8*0.5,0)</f>
        <v>40</v>
      </c>
      <c r="GE8" s="92" t="s">
        <v>24</v>
      </c>
      <c r="GF8" s="92" t="s">
        <v>24</v>
      </c>
      <c r="GG8" s="173"/>
      <c r="GH8" s="170"/>
      <c r="GI8" s="176"/>
      <c r="GJ8" s="179"/>
      <c r="GK8" s="182"/>
      <c r="GL8" s="182"/>
      <c r="GM8" s="182"/>
      <c r="GN8" s="182"/>
      <c r="GO8" s="164"/>
      <c r="GP8" s="167"/>
      <c r="GQ8" s="167"/>
      <c r="GR8" s="164"/>
    </row>
    <row r="9" spans="1:254" ht="15.75" customHeight="1" thickBot="1" x14ac:dyDescent="0.3">
      <c r="A9" s="186"/>
      <c r="B9" s="189"/>
      <c r="C9" s="97" t="s">
        <v>5</v>
      </c>
      <c r="D9" s="98">
        <v>78</v>
      </c>
      <c r="E9" s="99">
        <v>80</v>
      </c>
      <c r="F9" s="99">
        <v>85</v>
      </c>
      <c r="G9" s="84" t="s">
        <v>24</v>
      </c>
      <c r="H9" s="99" t="s">
        <v>24</v>
      </c>
      <c r="I9" s="99" t="s">
        <v>24</v>
      </c>
      <c r="J9" s="99" t="s">
        <v>24</v>
      </c>
      <c r="K9" s="99">
        <f>ROUND((((D9)+(2*E9)+(3*F9))/6),0)</f>
        <v>82</v>
      </c>
      <c r="L9" s="99">
        <f>ROUND(K9*0.35,0)</f>
        <v>29</v>
      </c>
      <c r="M9" s="174"/>
      <c r="N9" s="171"/>
      <c r="O9" s="100">
        <v>80</v>
      </c>
      <c r="P9" s="99">
        <v>80</v>
      </c>
      <c r="Q9" s="99">
        <v>80</v>
      </c>
      <c r="R9" s="99" t="s">
        <v>24</v>
      </c>
      <c r="S9" s="99" t="s">
        <v>24</v>
      </c>
      <c r="T9" s="99" t="s">
        <v>24</v>
      </c>
      <c r="U9" s="99" t="s">
        <v>24</v>
      </c>
      <c r="V9" s="99">
        <f>ROUND((((O9)+(2*P9)+(3*Q9))/6),0)</f>
        <v>80</v>
      </c>
      <c r="W9" s="99">
        <f>ROUND(V9*0.5,0)</f>
        <v>40</v>
      </c>
      <c r="X9" s="174"/>
      <c r="Y9" s="171"/>
      <c r="Z9" s="98">
        <v>82</v>
      </c>
      <c r="AA9" s="99">
        <v>80</v>
      </c>
      <c r="AB9" s="99">
        <v>82</v>
      </c>
      <c r="AC9" s="99" t="s">
        <v>24</v>
      </c>
      <c r="AD9" s="99" t="s">
        <v>24</v>
      </c>
      <c r="AE9" s="99" t="s">
        <v>24</v>
      </c>
      <c r="AF9" s="99" t="s">
        <v>24</v>
      </c>
      <c r="AG9" s="99">
        <f>ROUND((((Z9)+(2*AA9)+(3*AB9))/6),0)</f>
        <v>81</v>
      </c>
      <c r="AH9" s="99">
        <f>ROUND(AG9*0.2,0)</f>
        <v>16</v>
      </c>
      <c r="AI9" s="174"/>
      <c r="AJ9" s="171"/>
      <c r="AK9" s="100">
        <v>75</v>
      </c>
      <c r="AL9" s="100">
        <v>75</v>
      </c>
      <c r="AM9" s="100">
        <v>75</v>
      </c>
      <c r="AN9" s="99" t="s">
        <v>24</v>
      </c>
      <c r="AO9" s="99" t="s">
        <v>24</v>
      </c>
      <c r="AP9" s="99" t="s">
        <v>24</v>
      </c>
      <c r="AQ9" s="99" t="s">
        <v>24</v>
      </c>
      <c r="AR9" s="99">
        <f>ROUND((((AK9)+(2*AL9)+(3*AM9))/6),0)</f>
        <v>75</v>
      </c>
      <c r="AS9" s="99">
        <f>ROUND(AR9*0.2,0)</f>
        <v>15</v>
      </c>
      <c r="AT9" s="174"/>
      <c r="AU9" s="171"/>
      <c r="AV9" s="91">
        <v>80</v>
      </c>
      <c r="AW9" s="91">
        <v>76</v>
      </c>
      <c r="AX9" s="91">
        <v>80</v>
      </c>
      <c r="AY9" s="99" t="s">
        <v>24</v>
      </c>
      <c r="AZ9" s="99" t="s">
        <v>24</v>
      </c>
      <c r="BA9" s="99" t="s">
        <v>24</v>
      </c>
      <c r="BB9" s="99" t="s">
        <v>24</v>
      </c>
      <c r="BC9" s="99">
        <f>ROUND((((AV9)+(2*AW9)+(3*AX9))/6),0)</f>
        <v>79</v>
      </c>
      <c r="BD9" s="99">
        <f>ROUND(BC9*0.2,0)</f>
        <v>16</v>
      </c>
      <c r="BE9" s="174"/>
      <c r="BF9" s="171"/>
      <c r="BG9" s="101">
        <v>78</v>
      </c>
      <c r="BH9" s="102">
        <v>79</v>
      </c>
      <c r="BI9" s="102">
        <v>80</v>
      </c>
      <c r="BJ9" s="102" t="s">
        <v>24</v>
      </c>
      <c r="BK9" s="102" t="s">
        <v>24</v>
      </c>
      <c r="BL9" s="102" t="s">
        <v>24</v>
      </c>
      <c r="BM9" s="102" t="s">
        <v>24</v>
      </c>
      <c r="BN9" s="102">
        <f>ROUND((((BG9)+(2*BH9)+(3*BI9))/6),0)</f>
        <v>79</v>
      </c>
      <c r="BO9" s="102">
        <f>ROUND(BN9*0.3,0)</f>
        <v>24</v>
      </c>
      <c r="BP9" s="174"/>
      <c r="BQ9" s="171"/>
      <c r="BR9" s="103"/>
      <c r="BS9" s="102"/>
      <c r="BT9" s="102"/>
      <c r="BU9" s="102" t="s">
        <v>24</v>
      </c>
      <c r="BV9" s="102" t="s">
        <v>24</v>
      </c>
      <c r="BW9" s="102" t="s">
        <v>24</v>
      </c>
      <c r="BX9" s="102" t="s">
        <v>24</v>
      </c>
      <c r="BY9" s="102">
        <v>78</v>
      </c>
      <c r="BZ9" s="102">
        <f>ROUND(BY9*0.4,0)</f>
        <v>31</v>
      </c>
      <c r="CA9" s="174"/>
      <c r="CB9" s="171"/>
      <c r="CC9" s="101">
        <v>80</v>
      </c>
      <c r="CD9" s="102">
        <v>80</v>
      </c>
      <c r="CE9" s="102">
        <v>81</v>
      </c>
      <c r="CF9" s="102" t="s">
        <v>24</v>
      </c>
      <c r="CG9" s="102" t="s">
        <v>24</v>
      </c>
      <c r="CH9" s="102" t="s">
        <v>24</v>
      </c>
      <c r="CI9" s="102" t="s">
        <v>24</v>
      </c>
      <c r="CJ9" s="102">
        <f>ROUND((((CC9)+(2*CD9)+(3*CE9))/6),0)</f>
        <v>81</v>
      </c>
      <c r="CK9" s="102">
        <f>ROUND(CJ9*0.1,0)</f>
        <v>8</v>
      </c>
      <c r="CL9" s="174"/>
      <c r="CM9" s="171"/>
      <c r="CN9" s="103">
        <v>84</v>
      </c>
      <c r="CO9" s="102">
        <v>82</v>
      </c>
      <c r="CP9" s="102">
        <v>80</v>
      </c>
      <c r="CQ9" s="102" t="s">
        <v>24</v>
      </c>
      <c r="CR9" s="102" t="s">
        <v>24</v>
      </c>
      <c r="CS9" s="102" t="s">
        <v>24</v>
      </c>
      <c r="CT9" s="102" t="s">
        <v>24</v>
      </c>
      <c r="CU9" s="102">
        <f>ROUND((((CN9)+(2*CO9)+(3*CP9))/6),0)</f>
        <v>81</v>
      </c>
      <c r="CV9" s="102">
        <f>ROUND(CU9*0.1,0)</f>
        <v>8</v>
      </c>
      <c r="CW9" s="174"/>
      <c r="CX9" s="171"/>
      <c r="CY9" s="101">
        <v>80</v>
      </c>
      <c r="CZ9" s="102">
        <v>85</v>
      </c>
      <c r="DA9" s="102">
        <v>80</v>
      </c>
      <c r="DB9" s="102" t="s">
        <v>24</v>
      </c>
      <c r="DC9" s="102" t="s">
        <v>24</v>
      </c>
      <c r="DD9" s="102" t="s">
        <v>24</v>
      </c>
      <c r="DE9" s="102" t="s">
        <v>24</v>
      </c>
      <c r="DF9" s="102">
        <f t="shared" ref="DF9" si="24">ROUND((((CY9)+(2*CZ9)+(3*DA9))/6),0)</f>
        <v>82</v>
      </c>
      <c r="DG9" s="102">
        <f>ROUND(DF9*0.1,0)</f>
        <v>8</v>
      </c>
      <c r="DH9" s="174"/>
      <c r="DI9" s="171"/>
      <c r="DJ9" s="91">
        <v>85</v>
      </c>
      <c r="DK9" s="91">
        <v>85</v>
      </c>
      <c r="DL9" s="91">
        <v>86</v>
      </c>
      <c r="DM9" s="102" t="s">
        <v>24</v>
      </c>
      <c r="DN9" s="102" t="s">
        <v>24</v>
      </c>
      <c r="DO9" s="102" t="s">
        <v>24</v>
      </c>
      <c r="DP9" s="102" t="s">
        <v>24</v>
      </c>
      <c r="DQ9" s="102">
        <f t="shared" ref="DQ9" si="25">ROUND((((DJ9)+(2*DK9)+(3*DL9))/6),0)</f>
        <v>86</v>
      </c>
      <c r="DR9" s="102">
        <f>ROUND(DQ9*0.3,0)</f>
        <v>26</v>
      </c>
      <c r="DS9" s="174"/>
      <c r="DT9" s="171"/>
      <c r="DU9" s="101">
        <v>77</v>
      </c>
      <c r="DV9" s="101">
        <v>77</v>
      </c>
      <c r="DW9" s="101">
        <v>77</v>
      </c>
      <c r="DX9" s="102" t="s">
        <v>24</v>
      </c>
      <c r="DY9" s="102" t="s">
        <v>24</v>
      </c>
      <c r="DZ9" s="102" t="s">
        <v>24</v>
      </c>
      <c r="EA9" s="102" t="s">
        <v>24</v>
      </c>
      <c r="EB9" s="102">
        <f t="shared" ref="EB9" si="26">ROUND((((DU9)+(2*DV9)+(3*DW9))/6),0)</f>
        <v>77</v>
      </c>
      <c r="EC9" s="102">
        <f>ROUND(EB9*0.05,0)</f>
        <v>4</v>
      </c>
      <c r="ED9" s="174"/>
      <c r="EE9" s="171"/>
      <c r="EF9" s="103">
        <v>78</v>
      </c>
      <c r="EG9" s="102">
        <v>78</v>
      </c>
      <c r="EH9" s="102">
        <v>78</v>
      </c>
      <c r="EI9" s="102" t="s">
        <v>24</v>
      </c>
      <c r="EJ9" s="102" t="s">
        <v>24</v>
      </c>
      <c r="EK9" s="102" t="s">
        <v>24</v>
      </c>
      <c r="EL9" s="102" t="s">
        <v>24</v>
      </c>
      <c r="EM9" s="102">
        <f t="shared" ref="EM9" si="27">ROUND((((EF9)+(2*EG9)+(3*EH9))/6),0)</f>
        <v>78</v>
      </c>
      <c r="EN9" s="102">
        <f>ROUND(EM9*0.1,0)</f>
        <v>8</v>
      </c>
      <c r="EO9" s="174"/>
      <c r="EP9" s="171"/>
      <c r="EQ9" s="93">
        <v>75</v>
      </c>
      <c r="ER9" s="93">
        <v>75</v>
      </c>
      <c r="ES9" s="93">
        <v>75</v>
      </c>
      <c r="ET9" s="102" t="s">
        <v>24</v>
      </c>
      <c r="EU9" s="102" t="s">
        <v>24</v>
      </c>
      <c r="EV9" s="102" t="s">
        <v>24</v>
      </c>
      <c r="EW9" s="102" t="s">
        <v>24</v>
      </c>
      <c r="EX9" s="102">
        <f t="shared" ref="EX9" si="28">ROUND((((EQ9)+(2*ER9)+(3*ES9))/6),0)</f>
        <v>75</v>
      </c>
      <c r="EY9" s="102">
        <f t="shared" ref="EY9" si="29">ROUND(EX9*0.1,0)</f>
        <v>8</v>
      </c>
      <c r="EZ9" s="174"/>
      <c r="FA9" s="171"/>
      <c r="FB9" s="104">
        <v>80.400000000000006</v>
      </c>
      <c r="FC9" s="105">
        <v>80</v>
      </c>
      <c r="FD9" s="105">
        <v>80.95</v>
      </c>
      <c r="FE9" s="102" t="s">
        <v>24</v>
      </c>
      <c r="FF9" s="102" t="s">
        <v>24</v>
      </c>
      <c r="FG9" s="102" t="s">
        <v>24</v>
      </c>
      <c r="FH9" s="102" t="s">
        <v>24</v>
      </c>
      <c r="FI9" s="102">
        <f t="shared" ref="FI9" si="30">ROUND((((FB9)+(2*FC9)+(3*FD9))/6),0)</f>
        <v>81</v>
      </c>
      <c r="FJ9" s="102">
        <f t="shared" ref="FJ9" si="31">ROUND(FI9*0.2,0)</f>
        <v>16</v>
      </c>
      <c r="FK9" s="174"/>
      <c r="FL9" s="171"/>
      <c r="FM9" s="106">
        <v>77.8</v>
      </c>
      <c r="FN9" s="105">
        <v>77</v>
      </c>
      <c r="FO9" s="105">
        <v>77</v>
      </c>
      <c r="FP9" s="102" t="s">
        <v>24</v>
      </c>
      <c r="FQ9" s="102" t="s">
        <v>24</v>
      </c>
      <c r="FR9" s="102" t="s">
        <v>24</v>
      </c>
      <c r="FS9" s="102" t="s">
        <v>24</v>
      </c>
      <c r="FT9" s="102">
        <f t="shared" ref="FT9" si="32">ROUND((((FM9)+(2*FN9)+(3*FO9))/6),0)</f>
        <v>77</v>
      </c>
      <c r="FU9" s="102">
        <f t="shared" ref="FU9" si="33">ROUND(FT9*0.2,0)</f>
        <v>15</v>
      </c>
      <c r="FV9" s="174"/>
      <c r="FW9" s="171"/>
      <c r="FX9" s="91">
        <v>80</v>
      </c>
      <c r="FY9" s="91">
        <v>78</v>
      </c>
      <c r="FZ9" s="91">
        <v>80</v>
      </c>
      <c r="GA9" s="102" t="s">
        <v>24</v>
      </c>
      <c r="GB9" s="102" t="s">
        <v>24</v>
      </c>
      <c r="GC9" s="102" t="s">
        <v>24</v>
      </c>
      <c r="GD9" s="102" t="s">
        <v>24</v>
      </c>
      <c r="GE9" s="102">
        <f t="shared" ref="GE9" si="34">ROUND((((FX9)+(2*FY9)+(3*FZ9))/6),0)</f>
        <v>79</v>
      </c>
      <c r="GF9" s="102">
        <f t="shared" ref="GF9" si="35">ROUND(GE9*0.2,0)</f>
        <v>16</v>
      </c>
      <c r="GG9" s="174"/>
      <c r="GH9" s="171"/>
      <c r="GI9" s="177"/>
      <c r="GJ9" s="180"/>
      <c r="GK9" s="183"/>
      <c r="GL9" s="183"/>
      <c r="GM9" s="183"/>
      <c r="GN9" s="183"/>
      <c r="GO9" s="165"/>
      <c r="GP9" s="168"/>
      <c r="GQ9" s="168"/>
      <c r="GR9" s="165"/>
    </row>
    <row r="10" spans="1:254" ht="15.75" customHeight="1" thickBot="1" x14ac:dyDescent="0.3">
      <c r="A10" s="154">
        <v>2</v>
      </c>
      <c r="B10" s="157" t="s">
        <v>80</v>
      </c>
      <c r="C10" s="10" t="s">
        <v>3</v>
      </c>
      <c r="D10" s="16">
        <v>72</v>
      </c>
      <c r="E10" s="6">
        <v>70</v>
      </c>
      <c r="F10" s="45">
        <v>73</v>
      </c>
      <c r="G10" s="65">
        <f t="shared" ref="G10:G70" si="36">ROUND((((D10)+(2*E10)+(3*F10))/6),0)</f>
        <v>72</v>
      </c>
      <c r="H10" s="6">
        <f>ROUND(G10*0.4,0)</f>
        <v>29</v>
      </c>
      <c r="I10" s="6" t="s">
        <v>24</v>
      </c>
      <c r="J10" s="6" t="s">
        <v>24</v>
      </c>
      <c r="K10" s="6" t="s">
        <v>24</v>
      </c>
      <c r="L10" s="6" t="s">
        <v>24</v>
      </c>
      <c r="M10" s="136">
        <f t="shared" ref="M10" si="37">H10+J11+L12</f>
        <v>75</v>
      </c>
      <c r="N10" s="133" t="str">
        <f t="shared" ref="N10" si="38">IF(M10&gt;=75,"T","TT")</f>
        <v>T</v>
      </c>
      <c r="O10" s="17">
        <v>75</v>
      </c>
      <c r="P10" s="6">
        <v>75</v>
      </c>
      <c r="Q10" s="6">
        <v>60</v>
      </c>
      <c r="R10" s="6">
        <f t="shared" ref="R10" si="39">ROUND((((O10)+(2*P10)+(3*Q10))/6),0)</f>
        <v>68</v>
      </c>
      <c r="S10" s="6">
        <f t="shared" ref="S10" si="40">ROUND(R10*0.4,0)</f>
        <v>27</v>
      </c>
      <c r="T10" s="6" t="s">
        <v>24</v>
      </c>
      <c r="U10" s="6" t="s">
        <v>24</v>
      </c>
      <c r="V10" s="6" t="s">
        <v>24</v>
      </c>
      <c r="W10" s="6" t="s">
        <v>24</v>
      </c>
      <c r="X10" s="136">
        <f t="shared" ref="X10" si="41">S10+U11+W12</f>
        <v>75</v>
      </c>
      <c r="Y10" s="133" t="str">
        <f t="shared" ref="Y10" si="42">IF(X10&gt;=75,"T","TT")</f>
        <v>T</v>
      </c>
      <c r="Z10" s="16">
        <v>78</v>
      </c>
      <c r="AA10" s="6">
        <v>78</v>
      </c>
      <c r="AB10" s="6">
        <v>66</v>
      </c>
      <c r="AC10" s="6">
        <f t="shared" ref="AC10" si="43">ROUND((((Z10)+(2*AA10)+(3*AB10))/6),0)</f>
        <v>72</v>
      </c>
      <c r="AD10" s="6">
        <f t="shared" ref="AD10" si="44">ROUND(AC10*0.3,0)</f>
        <v>22</v>
      </c>
      <c r="AE10" s="6" t="s">
        <v>24</v>
      </c>
      <c r="AF10" s="6" t="s">
        <v>24</v>
      </c>
      <c r="AG10" s="6" t="s">
        <v>24</v>
      </c>
      <c r="AH10" s="6" t="s">
        <v>24</v>
      </c>
      <c r="AI10" s="136">
        <f t="shared" ref="AI10" si="45">AD10+AF11+AH12</f>
        <v>76</v>
      </c>
      <c r="AJ10" s="133" t="str">
        <f t="shared" ref="AJ10" si="46">IF(AI10&gt;=75,"T","TT")</f>
        <v>T</v>
      </c>
      <c r="AK10" s="17">
        <v>20</v>
      </c>
      <c r="AL10" s="6">
        <v>56</v>
      </c>
      <c r="AM10" s="6">
        <v>76</v>
      </c>
      <c r="AN10" s="6">
        <f t="shared" ref="AN10" si="47">ROUND((((AK10)+(2*AL10)+(3*AM10))/6),0)</f>
        <v>60</v>
      </c>
      <c r="AO10" s="6">
        <f t="shared" ref="AO10" si="48">ROUND(AN10*0.3,0)</f>
        <v>18</v>
      </c>
      <c r="AP10" s="6" t="s">
        <v>24</v>
      </c>
      <c r="AQ10" s="6" t="s">
        <v>24</v>
      </c>
      <c r="AR10" s="6" t="s">
        <v>24</v>
      </c>
      <c r="AS10" s="6" t="s">
        <v>24</v>
      </c>
      <c r="AT10" s="136">
        <f t="shared" ref="AT10" si="49">AO10+AQ11+AS12</f>
        <v>69</v>
      </c>
      <c r="AU10" s="133" t="str">
        <f t="shared" ref="AU10" si="50">IF(AT10&gt;=75,"T","TT")</f>
        <v>TT</v>
      </c>
      <c r="AV10" s="61">
        <v>70</v>
      </c>
      <c r="AW10" s="61">
        <v>70</v>
      </c>
      <c r="AX10" s="62">
        <v>65</v>
      </c>
      <c r="AY10" s="6">
        <f t="shared" ref="AY10" si="51">ROUND((((AV10)+(2*AW10)+(3*AX10))/6),0)</f>
        <v>68</v>
      </c>
      <c r="AZ10" s="6">
        <f t="shared" ref="AZ10" si="52">ROUND(AY10*0.7,0)</f>
        <v>48</v>
      </c>
      <c r="BA10" s="6" t="s">
        <v>24</v>
      </c>
      <c r="BB10" s="6" t="s">
        <v>24</v>
      </c>
      <c r="BC10" s="6" t="s">
        <v>24</v>
      </c>
      <c r="BD10" s="6" t="s">
        <v>24</v>
      </c>
      <c r="BE10" s="136">
        <f t="shared" ref="BE10" si="53">AZ10+BB11+BD12</f>
        <v>70</v>
      </c>
      <c r="BF10" s="139" t="str">
        <f t="shared" ref="BF10" si="54">IF(BE10&gt;=70,"T","TT")</f>
        <v>T</v>
      </c>
      <c r="BG10" s="17">
        <v>78</v>
      </c>
      <c r="BH10" s="6">
        <v>78</v>
      </c>
      <c r="BI10" s="6">
        <v>57</v>
      </c>
      <c r="BJ10" s="6">
        <f t="shared" ref="BJ10" si="55">ROUND((((BG10)+(2*BH10)+(3*BI10))/6),0)</f>
        <v>68</v>
      </c>
      <c r="BK10" s="6">
        <f t="shared" ref="BK10" si="56">ROUND(BJ10*0.2,0)</f>
        <v>14</v>
      </c>
      <c r="BL10" s="6" t="s">
        <v>24</v>
      </c>
      <c r="BM10" s="6" t="s">
        <v>24</v>
      </c>
      <c r="BN10" s="6" t="s">
        <v>24</v>
      </c>
      <c r="BO10" s="6" t="s">
        <v>24</v>
      </c>
      <c r="BP10" s="136">
        <f t="shared" ref="BP10" si="57">BK10+BM11+BO12</f>
        <v>77</v>
      </c>
      <c r="BQ10" s="133" t="str">
        <f t="shared" ref="BQ10" si="58">IF(BP10&gt;=75,"T","TT")</f>
        <v>T</v>
      </c>
      <c r="BR10" s="16"/>
      <c r="BS10" s="6"/>
      <c r="BT10" s="6"/>
      <c r="BU10" s="6">
        <v>79</v>
      </c>
      <c r="BV10" s="6">
        <f t="shared" ref="BV10" si="59">ROUND(BU10*0.1,0)</f>
        <v>8</v>
      </c>
      <c r="BW10" s="6" t="s">
        <v>24</v>
      </c>
      <c r="BX10" s="6" t="s">
        <v>24</v>
      </c>
      <c r="BY10" s="6" t="s">
        <v>24</v>
      </c>
      <c r="BZ10" s="6" t="s">
        <v>24</v>
      </c>
      <c r="CA10" s="136">
        <f t="shared" ref="CA10" si="60">BV10+BX11+BZ12</f>
        <v>80</v>
      </c>
      <c r="CB10" s="133" t="str">
        <f t="shared" ref="CB10" si="61">IF(CA10&gt;=75,"T","TT")</f>
        <v>T</v>
      </c>
      <c r="CC10" s="17">
        <v>78</v>
      </c>
      <c r="CD10" s="6">
        <v>76</v>
      </c>
      <c r="CE10" s="6">
        <v>72</v>
      </c>
      <c r="CF10" s="6">
        <f t="shared" ref="CF10" si="62">ROUND((((CC10)+(2*CD10)+(3*CE10))/6),0)</f>
        <v>74</v>
      </c>
      <c r="CG10" s="6">
        <f t="shared" ref="CG10" si="63">ROUND(CF10*0.8,0)</f>
        <v>59</v>
      </c>
      <c r="CH10" s="6" t="s">
        <v>24</v>
      </c>
      <c r="CI10" s="6" t="s">
        <v>24</v>
      </c>
      <c r="CJ10" s="6" t="s">
        <v>24</v>
      </c>
      <c r="CK10" s="6" t="s">
        <v>24</v>
      </c>
      <c r="CL10" s="136">
        <f t="shared" ref="CL10" si="64">CG10+CI11+CK12</f>
        <v>75</v>
      </c>
      <c r="CM10" s="133" t="str">
        <f t="shared" ref="CM10" si="65">IF(CL10&gt;=75,"T","TT")</f>
        <v>T</v>
      </c>
      <c r="CN10" s="16">
        <v>80</v>
      </c>
      <c r="CO10" s="6">
        <v>79</v>
      </c>
      <c r="CP10" s="6">
        <v>78</v>
      </c>
      <c r="CQ10" s="6">
        <f t="shared" ref="CQ10" si="66">ROUND((((CN10)+(2*CO10)+(3*CP10))/6),0)</f>
        <v>79</v>
      </c>
      <c r="CR10" s="6">
        <f t="shared" ref="CR10" si="67">ROUND(CQ10*0.7,0)</f>
        <v>55</v>
      </c>
      <c r="CS10" s="6" t="s">
        <v>24</v>
      </c>
      <c r="CT10" s="6" t="s">
        <v>24</v>
      </c>
      <c r="CU10" s="6" t="s">
        <v>24</v>
      </c>
      <c r="CV10" s="6" t="s">
        <v>24</v>
      </c>
      <c r="CW10" s="136">
        <f t="shared" ref="CW10" si="68">CR10+CT11+CV12</f>
        <v>79</v>
      </c>
      <c r="CX10" s="133" t="str">
        <f t="shared" ref="CX10" si="69">IF(CW10&gt;=75,"T","TT")</f>
        <v>T</v>
      </c>
      <c r="CY10" s="17">
        <v>83</v>
      </c>
      <c r="CZ10" s="6">
        <v>93</v>
      </c>
      <c r="DA10" s="6">
        <v>66</v>
      </c>
      <c r="DB10" s="6">
        <f t="shared" ref="DB10" si="70">ROUND((((CY10)+(2*CZ10)+(3*DA10))/6),0)</f>
        <v>78</v>
      </c>
      <c r="DC10" s="6">
        <f t="shared" ref="DC10" si="71">ROUND(DB10*0.7,0)</f>
        <v>55</v>
      </c>
      <c r="DD10" s="6" t="s">
        <v>24</v>
      </c>
      <c r="DE10" s="6" t="s">
        <v>24</v>
      </c>
      <c r="DF10" s="6" t="s">
        <v>24</v>
      </c>
      <c r="DG10" s="6" t="s">
        <v>24</v>
      </c>
      <c r="DH10" s="136">
        <f t="shared" ref="DH10" si="72">DC10+DE11+DG12</f>
        <v>79</v>
      </c>
      <c r="DI10" s="133" t="str">
        <f t="shared" ref="DI10" si="73">IF(DH10&gt;=75,"T","TT")</f>
        <v>T</v>
      </c>
      <c r="DJ10" s="16">
        <v>83</v>
      </c>
      <c r="DK10" s="6">
        <v>76</v>
      </c>
      <c r="DL10" s="6">
        <v>49</v>
      </c>
      <c r="DM10" s="6">
        <f t="shared" ref="DM10" si="74">ROUND((((DJ10)+(2*DK10)+(3*DL10))/6),0)</f>
        <v>64</v>
      </c>
      <c r="DN10" s="6">
        <f t="shared" ref="DN10" si="75">ROUND(DM10*0.5,0)</f>
        <v>32</v>
      </c>
      <c r="DO10" s="6" t="s">
        <v>24</v>
      </c>
      <c r="DP10" s="6" t="s">
        <v>24</v>
      </c>
      <c r="DQ10" s="6" t="s">
        <v>24</v>
      </c>
      <c r="DR10" s="6" t="s">
        <v>24</v>
      </c>
      <c r="DS10" s="136">
        <f t="shared" ref="DS10" si="76">DN10+DP11+DR12</f>
        <v>75</v>
      </c>
      <c r="DT10" s="139" t="str">
        <f t="shared" ref="DT10" si="77">IF(DS10&gt;=75,"T","TT")</f>
        <v>T</v>
      </c>
      <c r="DU10" s="17">
        <v>80</v>
      </c>
      <c r="DV10" s="6">
        <v>79</v>
      </c>
      <c r="DW10" s="6">
        <v>54</v>
      </c>
      <c r="DX10" s="6">
        <f t="shared" ref="DX10" si="78">ROUND((((DU10)+(2*DV10)+(3*DW10))/6),0)</f>
        <v>67</v>
      </c>
      <c r="DY10" s="6">
        <f t="shared" ref="DY10" si="79">ROUND(DX10*0.8,0)</f>
        <v>54</v>
      </c>
      <c r="DZ10" s="6" t="s">
        <v>24</v>
      </c>
      <c r="EA10" s="6" t="s">
        <v>24</v>
      </c>
      <c r="EB10" s="6" t="s">
        <v>24</v>
      </c>
      <c r="EC10" s="6" t="s">
        <v>24</v>
      </c>
      <c r="ED10" s="136">
        <f t="shared" ref="ED10" si="80">DY10+EA11+EC12</f>
        <v>70</v>
      </c>
      <c r="EE10" s="133" t="str">
        <f t="shared" ref="EE10" si="81">IF(ED10&gt;=70,"T","TT")</f>
        <v>T</v>
      </c>
      <c r="EF10" s="16">
        <v>72</v>
      </c>
      <c r="EG10" s="6">
        <v>70</v>
      </c>
      <c r="EH10" s="6">
        <v>62</v>
      </c>
      <c r="EI10" s="6">
        <f t="shared" ref="EI10" si="82">ROUND((((EF10)+(2*EG10)+(3*EH10))/6),0)</f>
        <v>66</v>
      </c>
      <c r="EJ10" s="6">
        <f t="shared" ref="EJ10" si="83">ROUND(EI10*0.6,0)</f>
        <v>40</v>
      </c>
      <c r="EK10" s="6" t="s">
        <v>24</v>
      </c>
      <c r="EL10" s="6" t="s">
        <v>24</v>
      </c>
      <c r="EM10" s="6" t="s">
        <v>24</v>
      </c>
      <c r="EN10" s="6" t="s">
        <v>24</v>
      </c>
      <c r="EO10" s="136">
        <f t="shared" ref="EO10" si="84">EJ10+EL11+EN12</f>
        <v>70</v>
      </c>
      <c r="EP10" s="139" t="str">
        <f t="shared" ref="EP10" si="85">IF(EO10&gt;=70,"T","TT")</f>
        <v>T</v>
      </c>
      <c r="EQ10" s="17">
        <v>73</v>
      </c>
      <c r="ER10" s="17">
        <v>73</v>
      </c>
      <c r="ES10" s="17">
        <v>62</v>
      </c>
      <c r="ET10" s="6">
        <f t="shared" ref="ET10" si="86">ROUND((((EQ10)+(2*ER10)+(3*ES10))/6),0)</f>
        <v>68</v>
      </c>
      <c r="EU10" s="6">
        <f t="shared" ref="EU10:EU31" si="87">ROUND(ET10*0.7,0)</f>
        <v>48</v>
      </c>
      <c r="EV10" s="6" t="s">
        <v>24</v>
      </c>
      <c r="EW10" s="6" t="s">
        <v>24</v>
      </c>
      <c r="EX10" s="6" t="s">
        <v>24</v>
      </c>
      <c r="EY10" s="6" t="s">
        <v>24</v>
      </c>
      <c r="EZ10" s="136">
        <f t="shared" ref="EZ10" si="88">EU10+EW11+EY12</f>
        <v>70</v>
      </c>
      <c r="FA10" s="139" t="str">
        <f t="shared" ref="FA10" si="89">IF(EZ10&gt;=70,"T","TT")</f>
        <v>T</v>
      </c>
      <c r="FB10" s="71">
        <v>75.333333333333329</v>
      </c>
      <c r="FC10" s="26">
        <v>74.833333333333329</v>
      </c>
      <c r="FD10" s="26">
        <v>62</v>
      </c>
      <c r="FE10" s="6">
        <f t="shared" ref="FE10" si="90">ROUND((((FB10)+(2*FC10)+(3*FD10))/6),0)</f>
        <v>69</v>
      </c>
      <c r="FF10" s="6">
        <f t="shared" ref="FF10:FF28" si="91">ROUND(FE10*0.3,0)</f>
        <v>21</v>
      </c>
      <c r="FG10" s="6" t="s">
        <v>24</v>
      </c>
      <c r="FH10" s="6" t="s">
        <v>24</v>
      </c>
      <c r="FI10" s="6" t="s">
        <v>24</v>
      </c>
      <c r="FJ10" s="6" t="s">
        <v>24</v>
      </c>
      <c r="FK10" s="136">
        <f t="shared" ref="FK10" si="92">FF10+FH11+FJ12</f>
        <v>77</v>
      </c>
      <c r="FL10" s="133" t="str">
        <f t="shared" ref="FL10" si="93">IF(FK10&gt;=75,"T","TT")</f>
        <v>T</v>
      </c>
      <c r="FM10" s="76">
        <v>80.3</v>
      </c>
      <c r="FN10" s="26">
        <v>82</v>
      </c>
      <c r="FO10" s="6">
        <v>60</v>
      </c>
      <c r="FP10" s="6">
        <f t="shared" ref="FP10" si="94">ROUND((((FM10)+(2*FN10)+(3*FO10))/6),0)</f>
        <v>71</v>
      </c>
      <c r="FQ10" s="6">
        <f t="shared" ref="FQ10:FQ28" si="95">ROUND(FP10*0.4,0)</f>
        <v>28</v>
      </c>
      <c r="FR10" s="6" t="s">
        <v>24</v>
      </c>
      <c r="FS10" s="6" t="s">
        <v>24</v>
      </c>
      <c r="FT10" s="6" t="s">
        <v>24</v>
      </c>
      <c r="FU10" s="6" t="s">
        <v>24</v>
      </c>
      <c r="FV10" s="136">
        <f t="shared" ref="FV10" si="96">FQ10+FS11+FU12</f>
        <v>75</v>
      </c>
      <c r="FW10" s="133" t="str">
        <f t="shared" ref="FW10" si="97">IF(FV10&gt;=75,"T","TT")</f>
        <v>T</v>
      </c>
      <c r="FX10" s="16">
        <v>78</v>
      </c>
      <c r="FY10" s="6">
        <v>80</v>
      </c>
      <c r="FZ10" s="6">
        <v>52</v>
      </c>
      <c r="GA10" s="6">
        <f t="shared" ref="GA10" si="98">ROUND((((FX10)+(2*FY10)+(3*FZ10))/6),0)</f>
        <v>66</v>
      </c>
      <c r="GB10" s="6">
        <f t="shared" ref="GB10:GB31" si="99">ROUND(GA10*0.3,0)</f>
        <v>20</v>
      </c>
      <c r="GC10" s="6" t="s">
        <v>24</v>
      </c>
      <c r="GD10" s="6" t="s">
        <v>24</v>
      </c>
      <c r="GE10" s="6" t="s">
        <v>24</v>
      </c>
      <c r="GF10" s="6" t="s">
        <v>24</v>
      </c>
      <c r="GG10" s="136">
        <f t="shared" ref="GG10" si="100">GB10+GD11+GF12</f>
        <v>75</v>
      </c>
      <c r="GH10" s="133" t="str">
        <f t="shared" ref="GH10" si="101">IF(GG10&gt;=75,"T","TT")</f>
        <v>T</v>
      </c>
      <c r="GI10" s="142">
        <f>M10+X10+AI10+AT10+BE10+BP10+CA10+CL10+CW10+DH10+DS10+ED10+EO10+EZ10+FK10+FV10+GG10</f>
        <v>1267</v>
      </c>
      <c r="GJ10" s="145">
        <f t="shared" ref="GJ10:GJ112" si="102">GI10/17</f>
        <v>74.529411764705884</v>
      </c>
      <c r="GK10" s="148">
        <f t="shared" ref="GK10" si="103">17-GL10</f>
        <v>16</v>
      </c>
      <c r="GL10" s="148">
        <f t="shared" ref="GL10" si="104">COUNTIF(C10:GH10,"TT")</f>
        <v>1</v>
      </c>
      <c r="GM10" s="148" t="str">
        <f>IF(GL10&lt;=3,"N","TN")</f>
        <v>N</v>
      </c>
      <c r="GN10" s="148">
        <f>RANK(GI10,$GI$7:$GI$138,0)</f>
        <v>39</v>
      </c>
      <c r="GO10" s="127" t="str">
        <f t="shared" ref="GO10" si="105">IF(AND(AI10&gt;=75,AT10&gt;=75,FV10&gt;=75),"YA","TIDAK")</f>
        <v>TIDAK</v>
      </c>
      <c r="GP10" s="130" t="str">
        <f t="shared" ref="GP10" si="106">IF(AND(BE10&gt;=70,ED10&gt;=70,EO10&gt;=70,EZ10&gt;=70),"YA","TIDAK")</f>
        <v>YA</v>
      </c>
      <c r="GQ10" s="130" t="str">
        <f t="shared" ref="GQ10" si="107">IF(AND(CL10&gt;=75,CW10&gt;=75,DH10&gt;=75,DS10&gt;=75),"YA","TIDAK")</f>
        <v>YA</v>
      </c>
      <c r="GR10" s="127"/>
    </row>
    <row r="11" spans="1:254" ht="15.75" customHeight="1" thickBot="1" x14ac:dyDescent="0.3">
      <c r="A11" s="155"/>
      <c r="B11" s="158"/>
      <c r="C11" s="11" t="s">
        <v>4</v>
      </c>
      <c r="D11" s="18">
        <v>76</v>
      </c>
      <c r="E11" s="8">
        <v>75</v>
      </c>
      <c r="F11" s="8">
        <v>75</v>
      </c>
      <c r="G11" s="26" t="s">
        <v>24</v>
      </c>
      <c r="H11" s="8" t="s">
        <v>24</v>
      </c>
      <c r="I11" s="8">
        <f>ROUND((((D11)+(2*E11)+(3*F11))/6),0)</f>
        <v>75</v>
      </c>
      <c r="J11" s="8">
        <f>ROUND(I11*0.25,0)</f>
        <v>19</v>
      </c>
      <c r="K11" s="8" t="s">
        <v>24</v>
      </c>
      <c r="L11" s="8" t="s">
        <v>24</v>
      </c>
      <c r="M11" s="137"/>
      <c r="N11" s="134"/>
      <c r="O11" s="7">
        <v>75</v>
      </c>
      <c r="P11" s="7">
        <v>75</v>
      </c>
      <c r="Q11" s="7">
        <v>75</v>
      </c>
      <c r="R11" s="8" t="s">
        <v>24</v>
      </c>
      <c r="S11" s="8" t="s">
        <v>24</v>
      </c>
      <c r="T11" s="8">
        <f t="shared" ref="T11" si="108">ROUND((((O11)+(2*P11)+(3*Q11))/6),0)</f>
        <v>75</v>
      </c>
      <c r="U11" s="8">
        <f t="shared" ref="U11" si="109">ROUND(T11*0.1,0)</f>
        <v>8</v>
      </c>
      <c r="V11" s="8" t="s">
        <v>24</v>
      </c>
      <c r="W11" s="8" t="s">
        <v>24</v>
      </c>
      <c r="X11" s="137"/>
      <c r="Y11" s="134"/>
      <c r="Z11" s="18">
        <v>77</v>
      </c>
      <c r="AA11" s="8">
        <v>78</v>
      </c>
      <c r="AB11" s="8">
        <v>78</v>
      </c>
      <c r="AC11" s="8" t="s">
        <v>24</v>
      </c>
      <c r="AD11" s="8" t="s">
        <v>24</v>
      </c>
      <c r="AE11" s="8">
        <f t="shared" ref="AE11" si="110">ROUND((((Z11)+(2*AA11)+(3*AB11))/6),0)</f>
        <v>78</v>
      </c>
      <c r="AF11" s="8">
        <f t="shared" ref="AF11" si="111">ROUND(AE11*0.5,0)</f>
        <v>39</v>
      </c>
      <c r="AG11" s="8" t="s">
        <v>24</v>
      </c>
      <c r="AH11" s="8" t="s">
        <v>24</v>
      </c>
      <c r="AI11" s="137"/>
      <c r="AJ11" s="134"/>
      <c r="AK11" s="7">
        <v>77</v>
      </c>
      <c r="AL11" s="8">
        <v>78</v>
      </c>
      <c r="AM11" s="8">
        <v>77</v>
      </c>
      <c r="AN11" s="8" t="s">
        <v>24</v>
      </c>
      <c r="AO11" s="8" t="s">
        <v>24</v>
      </c>
      <c r="AP11" s="8">
        <f t="shared" ref="AP11" si="112">ROUND((((AK11)+(2*AL11)+(3*AM11))/6),0)</f>
        <v>77</v>
      </c>
      <c r="AQ11" s="8">
        <f t="shared" ref="AQ11" si="113">ROUND(AP11*0.5,0)</f>
        <v>39</v>
      </c>
      <c r="AR11" s="8" t="s">
        <v>24</v>
      </c>
      <c r="AS11" s="8" t="s">
        <v>24</v>
      </c>
      <c r="AT11" s="137"/>
      <c r="AU11" s="134"/>
      <c r="AV11" s="18">
        <v>72</v>
      </c>
      <c r="AW11" s="18">
        <v>75</v>
      </c>
      <c r="AX11" s="18">
        <v>72</v>
      </c>
      <c r="AY11" s="8" t="s">
        <v>24</v>
      </c>
      <c r="AZ11" s="8" t="s">
        <v>24</v>
      </c>
      <c r="BA11" s="8">
        <f t="shared" ref="BA11" si="114">ROUND((((AV11)+(2*AW11)+(3*AX11))/6),0)</f>
        <v>73</v>
      </c>
      <c r="BB11" s="8">
        <f t="shared" ref="BB11" si="115">ROUND(BA11*0.1,0)</f>
        <v>7</v>
      </c>
      <c r="BC11" s="8" t="s">
        <v>24</v>
      </c>
      <c r="BD11" s="8" t="s">
        <v>24</v>
      </c>
      <c r="BE11" s="137"/>
      <c r="BF11" s="140"/>
      <c r="BG11" s="7">
        <v>79</v>
      </c>
      <c r="BH11" s="8">
        <v>79</v>
      </c>
      <c r="BI11" s="8">
        <v>80</v>
      </c>
      <c r="BJ11" s="8" t="s">
        <v>24</v>
      </c>
      <c r="BK11" s="8" t="s">
        <v>24</v>
      </c>
      <c r="BL11" s="8">
        <f t="shared" ref="BL11" si="116">ROUND((((BG11)+(2*BH11)+(3*BI11))/6),0)</f>
        <v>80</v>
      </c>
      <c r="BM11" s="8">
        <f t="shared" ref="BM11" si="117">ROUND(BL11*0.5,0)</f>
        <v>40</v>
      </c>
      <c r="BN11" s="8" t="s">
        <v>24</v>
      </c>
      <c r="BO11" s="8" t="s">
        <v>24</v>
      </c>
      <c r="BP11" s="137"/>
      <c r="BQ11" s="134"/>
      <c r="BR11" s="18"/>
      <c r="BS11" s="8"/>
      <c r="BT11" s="8"/>
      <c r="BU11" s="8" t="s">
        <v>24</v>
      </c>
      <c r="BV11" s="8" t="s">
        <v>24</v>
      </c>
      <c r="BW11" s="8">
        <v>80</v>
      </c>
      <c r="BX11" s="8">
        <f t="shared" ref="BX11" si="118">ROUND(BW11*0.5,0)</f>
        <v>40</v>
      </c>
      <c r="BY11" s="8" t="s">
        <v>24</v>
      </c>
      <c r="BZ11" s="8" t="s">
        <v>24</v>
      </c>
      <c r="CA11" s="137"/>
      <c r="CB11" s="134"/>
      <c r="CC11" s="7">
        <v>78</v>
      </c>
      <c r="CD11" s="8">
        <v>78</v>
      </c>
      <c r="CE11" s="8">
        <v>83</v>
      </c>
      <c r="CF11" s="8" t="s">
        <v>24</v>
      </c>
      <c r="CG11" s="8" t="s">
        <v>24</v>
      </c>
      <c r="CH11" s="8">
        <f t="shared" ref="CH11" si="119">ROUND((((CC11)+(2*CD11)+(3*CE11))/6),0)</f>
        <v>81</v>
      </c>
      <c r="CI11" s="8">
        <f t="shared" ref="CI11" si="120">ROUND(CH11*0.1,0)</f>
        <v>8</v>
      </c>
      <c r="CJ11" s="8" t="s">
        <v>24</v>
      </c>
      <c r="CK11" s="8" t="s">
        <v>24</v>
      </c>
      <c r="CL11" s="137"/>
      <c r="CM11" s="134"/>
      <c r="CN11" s="18">
        <v>79</v>
      </c>
      <c r="CO11" s="8">
        <v>82</v>
      </c>
      <c r="CP11" s="8">
        <v>80</v>
      </c>
      <c r="CQ11" s="8" t="s">
        <v>24</v>
      </c>
      <c r="CR11" s="8" t="s">
        <v>24</v>
      </c>
      <c r="CS11" s="8">
        <f t="shared" ref="CS11" si="121">ROUND((((CN11)+(2*CO11)+(3*CP11))/6),0)</f>
        <v>81</v>
      </c>
      <c r="CT11" s="8">
        <f t="shared" ref="CT11" si="122">ROUND(CS11*0.2,0)</f>
        <v>16</v>
      </c>
      <c r="CU11" s="8" t="s">
        <v>24</v>
      </c>
      <c r="CV11" s="8" t="s">
        <v>24</v>
      </c>
      <c r="CW11" s="137"/>
      <c r="CX11" s="134"/>
      <c r="CY11" s="7">
        <v>80</v>
      </c>
      <c r="CZ11" s="8">
        <v>80</v>
      </c>
      <c r="DA11" s="8">
        <v>77</v>
      </c>
      <c r="DB11" s="8" t="s">
        <v>24</v>
      </c>
      <c r="DC11" s="8" t="s">
        <v>24</v>
      </c>
      <c r="DD11" s="8">
        <f t="shared" ref="DD11" si="123">ROUND((((CY11)+(2*CZ11)+(3*DA11))/6),0)</f>
        <v>79</v>
      </c>
      <c r="DE11" s="8">
        <f t="shared" ref="DE11" si="124">ROUND(DD11*0.2,0)</f>
        <v>16</v>
      </c>
      <c r="DF11" s="8" t="s">
        <v>24</v>
      </c>
      <c r="DG11" s="8" t="s">
        <v>24</v>
      </c>
      <c r="DH11" s="137"/>
      <c r="DI11" s="134"/>
      <c r="DJ11" s="18">
        <v>86</v>
      </c>
      <c r="DK11" s="18">
        <v>86</v>
      </c>
      <c r="DL11" s="18">
        <v>87</v>
      </c>
      <c r="DM11" s="8" t="s">
        <v>24</v>
      </c>
      <c r="DN11" s="8" t="s">
        <v>24</v>
      </c>
      <c r="DO11" s="8">
        <f t="shared" ref="DO11" si="125">ROUND((((DJ11)+(2*DK11)+(3*DL11))/6),0)</f>
        <v>87</v>
      </c>
      <c r="DP11" s="8">
        <f t="shared" ref="DP11" si="126">ROUND(DO11*0.2,0)</f>
        <v>17</v>
      </c>
      <c r="DQ11" s="8" t="s">
        <v>24</v>
      </c>
      <c r="DR11" s="8" t="s">
        <v>24</v>
      </c>
      <c r="DS11" s="137"/>
      <c r="DT11" s="140"/>
      <c r="DU11" s="7">
        <v>78</v>
      </c>
      <c r="DV11" s="7">
        <v>78</v>
      </c>
      <c r="DW11" s="7">
        <v>78</v>
      </c>
      <c r="DX11" s="8" t="s">
        <v>24</v>
      </c>
      <c r="DY11" s="8" t="s">
        <v>24</v>
      </c>
      <c r="DZ11" s="8">
        <f t="shared" ref="DZ11" si="127">ROUND((((DU11)+(2*DV11)+(3*DW11))/6),0)</f>
        <v>78</v>
      </c>
      <c r="EA11" s="8">
        <f t="shared" ref="EA11" si="128">ROUND(DZ11*0.15,0)</f>
        <v>12</v>
      </c>
      <c r="EB11" s="8" t="s">
        <v>24</v>
      </c>
      <c r="EC11" s="8" t="s">
        <v>24</v>
      </c>
      <c r="ED11" s="137"/>
      <c r="EE11" s="134"/>
      <c r="EF11" s="18">
        <v>74</v>
      </c>
      <c r="EG11" s="8">
        <v>74</v>
      </c>
      <c r="EH11" s="8">
        <v>74</v>
      </c>
      <c r="EI11" s="8" t="s">
        <v>24</v>
      </c>
      <c r="EJ11" s="8" t="s">
        <v>24</v>
      </c>
      <c r="EK11" s="8">
        <f t="shared" ref="EK11" si="129">ROUND((((EF11)+(2*EG11)+(3*EH11))/6),0)</f>
        <v>74</v>
      </c>
      <c r="EL11" s="8">
        <f t="shared" ref="EL11" si="130">ROUND(EK11*0.3,0)</f>
        <v>22</v>
      </c>
      <c r="EM11" s="8" t="s">
        <v>24</v>
      </c>
      <c r="EN11" s="8" t="s">
        <v>24</v>
      </c>
      <c r="EO11" s="137"/>
      <c r="EP11" s="140"/>
      <c r="EQ11" s="17">
        <v>73</v>
      </c>
      <c r="ER11" s="17">
        <v>73</v>
      </c>
      <c r="ES11" s="17">
        <v>73</v>
      </c>
      <c r="ET11" s="8" t="s">
        <v>24</v>
      </c>
      <c r="EU11" s="8" t="s">
        <v>24</v>
      </c>
      <c r="EV11" s="8">
        <f t="shared" ref="EV11" si="131">ROUND((((EQ11)+(2*ER11)+(3*ES11))/6),0)</f>
        <v>73</v>
      </c>
      <c r="EW11" s="8">
        <f t="shared" ref="EW11:EW32" si="132">ROUND(EV11*0.2,0)</f>
        <v>15</v>
      </c>
      <c r="EX11" s="8" t="s">
        <v>24</v>
      </c>
      <c r="EY11" s="8" t="s">
        <v>24</v>
      </c>
      <c r="EZ11" s="137"/>
      <c r="FA11" s="140"/>
      <c r="FB11" s="66">
        <v>77.52</v>
      </c>
      <c r="FC11" s="29">
        <v>77</v>
      </c>
      <c r="FD11" s="29">
        <v>78.069999999999993</v>
      </c>
      <c r="FE11" s="8" t="s">
        <v>24</v>
      </c>
      <c r="FF11" s="8" t="s">
        <v>24</v>
      </c>
      <c r="FG11" s="8">
        <f t="shared" ref="FG11" si="133">ROUND((((FB11)+(2*FC11)+(3*FD11))/6),0)</f>
        <v>78</v>
      </c>
      <c r="FH11" s="8">
        <f t="shared" ref="FH11:FH29" si="134">ROUND(FG11*0.5,0)</f>
        <v>39</v>
      </c>
      <c r="FI11" s="8" t="s">
        <v>24</v>
      </c>
      <c r="FJ11" s="8" t="s">
        <v>24</v>
      </c>
      <c r="FK11" s="137"/>
      <c r="FL11" s="134"/>
      <c r="FM11" s="74">
        <v>78.400000000000006</v>
      </c>
      <c r="FN11" s="29">
        <v>78</v>
      </c>
      <c r="FO11" s="29">
        <v>78</v>
      </c>
      <c r="FP11" s="8" t="s">
        <v>24</v>
      </c>
      <c r="FQ11" s="8" t="s">
        <v>24</v>
      </c>
      <c r="FR11" s="8">
        <f t="shared" ref="FR11" si="135">ROUND((((FM11)+(2*FN11)+(3*FO11))/6),0)</f>
        <v>78</v>
      </c>
      <c r="FS11" s="8">
        <f t="shared" ref="FS11:FS29" si="136">ROUND(FR11*0.4,0)</f>
        <v>31</v>
      </c>
      <c r="FT11" s="8" t="s">
        <v>24</v>
      </c>
      <c r="FU11" s="8" t="s">
        <v>24</v>
      </c>
      <c r="FV11" s="137"/>
      <c r="FW11" s="134"/>
      <c r="FX11" s="18">
        <v>80</v>
      </c>
      <c r="FY11" s="18">
        <v>80</v>
      </c>
      <c r="FZ11" s="18">
        <v>80</v>
      </c>
      <c r="GA11" s="8" t="s">
        <v>24</v>
      </c>
      <c r="GB11" s="8" t="s">
        <v>24</v>
      </c>
      <c r="GC11" s="8">
        <f t="shared" ref="GC11" si="137">ROUND((((FX11)+(2*FY11)+(3*FZ11))/6),0)</f>
        <v>80</v>
      </c>
      <c r="GD11" s="8">
        <f t="shared" ref="GD11:GD32" si="138">ROUND(GC11*0.5,0)</f>
        <v>40</v>
      </c>
      <c r="GE11" s="8" t="s">
        <v>24</v>
      </c>
      <c r="GF11" s="8" t="s">
        <v>24</v>
      </c>
      <c r="GG11" s="137"/>
      <c r="GH11" s="134"/>
      <c r="GI11" s="143"/>
      <c r="GJ11" s="146"/>
      <c r="GK11" s="149"/>
      <c r="GL11" s="149"/>
      <c r="GM11" s="149"/>
      <c r="GN11" s="149"/>
      <c r="GO11" s="128"/>
      <c r="GP11" s="131"/>
      <c r="GQ11" s="131"/>
      <c r="GR11" s="128"/>
    </row>
    <row r="12" spans="1:254" ht="15.75" customHeight="1" thickBot="1" x14ac:dyDescent="0.3">
      <c r="A12" s="156"/>
      <c r="B12" s="159"/>
      <c r="C12" s="12" t="s">
        <v>5</v>
      </c>
      <c r="D12" s="19">
        <v>75</v>
      </c>
      <c r="E12" s="20">
        <v>78</v>
      </c>
      <c r="F12" s="20">
        <v>78</v>
      </c>
      <c r="G12" s="26" t="s">
        <v>24</v>
      </c>
      <c r="H12" s="20" t="s">
        <v>24</v>
      </c>
      <c r="I12" s="20" t="s">
        <v>24</v>
      </c>
      <c r="J12" s="20" t="s">
        <v>24</v>
      </c>
      <c r="K12" s="20">
        <f>ROUND((((D12)+(2*E12)+(3*F12))/6),0)</f>
        <v>78</v>
      </c>
      <c r="L12" s="20">
        <f>ROUND(K12*0.35,0)</f>
        <v>27</v>
      </c>
      <c r="M12" s="138"/>
      <c r="N12" s="135"/>
      <c r="O12" s="21">
        <v>80</v>
      </c>
      <c r="P12" s="21">
        <v>80</v>
      </c>
      <c r="Q12" s="21">
        <v>80</v>
      </c>
      <c r="R12" s="20" t="s">
        <v>24</v>
      </c>
      <c r="S12" s="20" t="s">
        <v>24</v>
      </c>
      <c r="T12" s="20" t="s">
        <v>24</v>
      </c>
      <c r="U12" s="20" t="s">
        <v>24</v>
      </c>
      <c r="V12" s="20">
        <f t="shared" ref="V12" si="139">ROUND((((O12)+(2*P12)+(3*Q12))/6),0)</f>
        <v>80</v>
      </c>
      <c r="W12" s="20">
        <f t="shared" ref="W12" si="140">ROUND(V12*0.5,0)</f>
        <v>40</v>
      </c>
      <c r="X12" s="138"/>
      <c r="Y12" s="135"/>
      <c r="Z12" s="19">
        <v>76</v>
      </c>
      <c r="AA12" s="20">
        <v>73</v>
      </c>
      <c r="AB12" s="20">
        <v>75</v>
      </c>
      <c r="AC12" s="20" t="s">
        <v>24</v>
      </c>
      <c r="AD12" s="20" t="s">
        <v>24</v>
      </c>
      <c r="AE12" s="20" t="s">
        <v>24</v>
      </c>
      <c r="AF12" s="20" t="s">
        <v>24</v>
      </c>
      <c r="AG12" s="20">
        <f t="shared" ref="AG12" si="141">ROUND((((Z12)+(2*AA12)+(3*AB12))/6),0)</f>
        <v>75</v>
      </c>
      <c r="AH12" s="20">
        <f t="shared" ref="AH12" si="142">ROUND(AG12*0.2,0)</f>
        <v>15</v>
      </c>
      <c r="AI12" s="138"/>
      <c r="AJ12" s="135"/>
      <c r="AK12" s="21">
        <v>60</v>
      </c>
      <c r="AL12" s="21">
        <v>60</v>
      </c>
      <c r="AM12" s="21">
        <v>60</v>
      </c>
      <c r="AN12" s="20" t="s">
        <v>24</v>
      </c>
      <c r="AO12" s="20" t="s">
        <v>24</v>
      </c>
      <c r="AP12" s="20" t="s">
        <v>24</v>
      </c>
      <c r="AQ12" s="20" t="s">
        <v>24</v>
      </c>
      <c r="AR12" s="20">
        <f t="shared" ref="AR12" si="143">ROUND((((AK12)+(2*AL12)+(3*AM12))/6),0)</f>
        <v>60</v>
      </c>
      <c r="AS12" s="20">
        <f t="shared" ref="AS12" si="144">ROUND(AR12*0.2,0)</f>
        <v>12</v>
      </c>
      <c r="AT12" s="138"/>
      <c r="AU12" s="135"/>
      <c r="AV12" s="18">
        <v>72</v>
      </c>
      <c r="AW12" s="18">
        <v>72</v>
      </c>
      <c r="AX12" s="18">
        <v>75</v>
      </c>
      <c r="AY12" s="20" t="s">
        <v>24</v>
      </c>
      <c r="AZ12" s="20" t="s">
        <v>24</v>
      </c>
      <c r="BA12" s="20" t="s">
        <v>24</v>
      </c>
      <c r="BB12" s="20" t="s">
        <v>24</v>
      </c>
      <c r="BC12" s="20">
        <f t="shared" ref="BC12" si="145">ROUND((((AV12)+(2*AW12)+(3*AX12))/6),0)</f>
        <v>74</v>
      </c>
      <c r="BD12" s="20">
        <f t="shared" ref="BD12" si="146">ROUND(BC12*0.2,0)</f>
        <v>15</v>
      </c>
      <c r="BE12" s="138"/>
      <c r="BF12" s="141"/>
      <c r="BG12" s="21">
        <v>78</v>
      </c>
      <c r="BH12" s="20">
        <v>78</v>
      </c>
      <c r="BI12" s="20">
        <v>78</v>
      </c>
      <c r="BJ12" s="23" t="s">
        <v>24</v>
      </c>
      <c r="BK12" s="23" t="s">
        <v>24</v>
      </c>
      <c r="BL12" s="23" t="s">
        <v>24</v>
      </c>
      <c r="BM12" s="23" t="s">
        <v>24</v>
      </c>
      <c r="BN12" s="23">
        <f t="shared" ref="BN12" si="147">ROUND((((BG12)+(2*BH12)+(3*BI12))/6),0)</f>
        <v>78</v>
      </c>
      <c r="BO12" s="23">
        <f t="shared" ref="BO12" si="148">ROUND(BN12*0.3,0)</f>
        <v>23</v>
      </c>
      <c r="BP12" s="138"/>
      <c r="BQ12" s="135"/>
      <c r="BR12" s="19"/>
      <c r="BS12" s="20"/>
      <c r="BT12" s="20"/>
      <c r="BU12" s="23" t="s">
        <v>24</v>
      </c>
      <c r="BV12" s="23" t="s">
        <v>24</v>
      </c>
      <c r="BW12" s="23" t="s">
        <v>24</v>
      </c>
      <c r="BX12" s="23" t="s">
        <v>24</v>
      </c>
      <c r="BY12" s="23">
        <v>79</v>
      </c>
      <c r="BZ12" s="23">
        <f t="shared" ref="BZ12" si="149">ROUND(BY12*0.4,0)</f>
        <v>32</v>
      </c>
      <c r="CA12" s="138"/>
      <c r="CB12" s="135"/>
      <c r="CC12" s="21">
        <v>77</v>
      </c>
      <c r="CD12" s="20">
        <v>77</v>
      </c>
      <c r="CE12" s="20">
        <v>81</v>
      </c>
      <c r="CF12" s="23" t="s">
        <v>24</v>
      </c>
      <c r="CG12" s="23" t="s">
        <v>24</v>
      </c>
      <c r="CH12" s="23" t="s">
        <v>24</v>
      </c>
      <c r="CI12" s="23" t="s">
        <v>24</v>
      </c>
      <c r="CJ12" s="23">
        <f t="shared" ref="CJ12" si="150">ROUND((((CC12)+(2*CD12)+(3*CE12))/6),0)</f>
        <v>79</v>
      </c>
      <c r="CK12" s="23">
        <f t="shared" ref="CK12" si="151">ROUND(CJ12*0.1,0)</f>
        <v>8</v>
      </c>
      <c r="CL12" s="138"/>
      <c r="CM12" s="135"/>
      <c r="CN12" s="19">
        <v>80</v>
      </c>
      <c r="CO12" s="20">
        <v>78</v>
      </c>
      <c r="CP12" s="20">
        <v>77</v>
      </c>
      <c r="CQ12" s="23" t="s">
        <v>24</v>
      </c>
      <c r="CR12" s="23" t="s">
        <v>24</v>
      </c>
      <c r="CS12" s="23" t="s">
        <v>24</v>
      </c>
      <c r="CT12" s="23" t="s">
        <v>24</v>
      </c>
      <c r="CU12" s="23">
        <f t="shared" ref="CU12" si="152">ROUND((((CN12)+(2*CO12)+(3*CP12))/6),0)</f>
        <v>78</v>
      </c>
      <c r="CV12" s="23">
        <f t="shared" ref="CV12" si="153">ROUND(CU12*0.1,0)</f>
        <v>8</v>
      </c>
      <c r="CW12" s="138"/>
      <c r="CX12" s="135"/>
      <c r="CY12" s="21">
        <v>75</v>
      </c>
      <c r="CZ12" s="20">
        <v>75</v>
      </c>
      <c r="DA12" s="20">
        <v>78</v>
      </c>
      <c r="DB12" s="23" t="s">
        <v>24</v>
      </c>
      <c r="DC12" s="23" t="s">
        <v>24</v>
      </c>
      <c r="DD12" s="23" t="s">
        <v>24</v>
      </c>
      <c r="DE12" s="23" t="s">
        <v>24</v>
      </c>
      <c r="DF12" s="23">
        <f t="shared" ref="DF12" si="154">ROUND((((CY12)+(2*CZ12)+(3*DA12))/6),0)</f>
        <v>77</v>
      </c>
      <c r="DG12" s="23">
        <f t="shared" ref="DG12" si="155">ROUND(DF12*0.1,0)</f>
        <v>8</v>
      </c>
      <c r="DH12" s="138"/>
      <c r="DI12" s="135"/>
      <c r="DJ12" s="18">
        <v>87</v>
      </c>
      <c r="DK12" s="18">
        <v>86</v>
      </c>
      <c r="DL12" s="18">
        <v>87</v>
      </c>
      <c r="DM12" s="23" t="s">
        <v>24</v>
      </c>
      <c r="DN12" s="23" t="s">
        <v>24</v>
      </c>
      <c r="DO12" s="23" t="s">
        <v>24</v>
      </c>
      <c r="DP12" s="23" t="s">
        <v>24</v>
      </c>
      <c r="DQ12" s="23">
        <f t="shared" ref="DQ12" si="156">ROUND((((DJ12)+(2*DK12)+(3*DL12))/6),0)</f>
        <v>87</v>
      </c>
      <c r="DR12" s="23">
        <f t="shared" ref="DR12" si="157">ROUND(DQ12*0.3,0)</f>
        <v>26</v>
      </c>
      <c r="DS12" s="138"/>
      <c r="DT12" s="141"/>
      <c r="DU12" s="21">
        <v>77</v>
      </c>
      <c r="DV12" s="21">
        <v>77</v>
      </c>
      <c r="DW12" s="21">
        <v>77</v>
      </c>
      <c r="DX12" s="23" t="s">
        <v>24</v>
      </c>
      <c r="DY12" s="23" t="s">
        <v>24</v>
      </c>
      <c r="DZ12" s="23" t="s">
        <v>24</v>
      </c>
      <c r="EA12" s="23" t="s">
        <v>24</v>
      </c>
      <c r="EB12" s="23">
        <f t="shared" ref="EB12" si="158">ROUND((((DU12)+(2*DV12)+(3*DW12))/6),0)</f>
        <v>77</v>
      </c>
      <c r="EC12" s="23">
        <f t="shared" ref="EC12" si="159">ROUND(EB12*0.05,0)</f>
        <v>4</v>
      </c>
      <c r="ED12" s="138"/>
      <c r="EE12" s="135"/>
      <c r="EF12" s="19">
        <v>75</v>
      </c>
      <c r="EG12" s="20">
        <v>75</v>
      </c>
      <c r="EH12" s="20">
        <v>75</v>
      </c>
      <c r="EI12" s="23" t="s">
        <v>24</v>
      </c>
      <c r="EJ12" s="23" t="s">
        <v>24</v>
      </c>
      <c r="EK12" s="23" t="s">
        <v>24</v>
      </c>
      <c r="EL12" s="23" t="s">
        <v>24</v>
      </c>
      <c r="EM12" s="23">
        <f t="shared" ref="EM12" si="160">ROUND((((EF12)+(2*EG12)+(3*EH12))/6),0)</f>
        <v>75</v>
      </c>
      <c r="EN12" s="23">
        <f t="shared" ref="EN12" si="161">ROUND(EM12*0.1,0)</f>
        <v>8</v>
      </c>
      <c r="EO12" s="138"/>
      <c r="EP12" s="141"/>
      <c r="EQ12" s="17">
        <v>73</v>
      </c>
      <c r="ER12" s="17">
        <v>73</v>
      </c>
      <c r="ES12" s="17">
        <v>73</v>
      </c>
      <c r="ET12" s="23" t="s">
        <v>24</v>
      </c>
      <c r="EU12" s="23" t="s">
        <v>24</v>
      </c>
      <c r="EV12" s="23" t="s">
        <v>24</v>
      </c>
      <c r="EW12" s="23" t="s">
        <v>24</v>
      </c>
      <c r="EX12" s="23">
        <f t="shared" ref="EX12" si="162">ROUND((((EQ12)+(2*ER12)+(3*ES12))/6),0)</f>
        <v>73</v>
      </c>
      <c r="EY12" s="23">
        <f t="shared" ref="EY12:EY33" si="163">ROUND(EX12*0.1,0)</f>
        <v>7</v>
      </c>
      <c r="EZ12" s="138"/>
      <c r="FA12" s="141"/>
      <c r="FB12" s="67">
        <v>85.4</v>
      </c>
      <c r="FC12" s="68">
        <v>85</v>
      </c>
      <c r="FD12" s="68">
        <v>85.9</v>
      </c>
      <c r="FE12" s="23" t="s">
        <v>24</v>
      </c>
      <c r="FF12" s="23" t="s">
        <v>24</v>
      </c>
      <c r="FG12" s="23" t="s">
        <v>24</v>
      </c>
      <c r="FH12" s="23" t="s">
        <v>24</v>
      </c>
      <c r="FI12" s="23">
        <f t="shared" ref="FI12" si="164">ROUND((((FB12)+(2*FC12)+(3*FD12))/6),0)</f>
        <v>86</v>
      </c>
      <c r="FJ12" s="23">
        <f t="shared" ref="FJ12:FJ30" si="165">ROUND(FI12*0.2,0)</f>
        <v>17</v>
      </c>
      <c r="FK12" s="138"/>
      <c r="FL12" s="135"/>
      <c r="FM12" s="75">
        <v>77.400000000000006</v>
      </c>
      <c r="FN12" s="68">
        <v>78</v>
      </c>
      <c r="FO12" s="68">
        <v>78</v>
      </c>
      <c r="FP12" s="23" t="s">
        <v>24</v>
      </c>
      <c r="FQ12" s="23" t="s">
        <v>24</v>
      </c>
      <c r="FR12" s="23" t="s">
        <v>24</v>
      </c>
      <c r="FS12" s="23" t="s">
        <v>24</v>
      </c>
      <c r="FT12" s="23">
        <f t="shared" ref="FT12" si="166">ROUND((((FM12)+(2*FN12)+(3*FO12))/6),0)</f>
        <v>78</v>
      </c>
      <c r="FU12" s="23">
        <f t="shared" ref="FU12:FU30" si="167">ROUND(FT12*0.2,0)</f>
        <v>16</v>
      </c>
      <c r="FV12" s="138"/>
      <c r="FW12" s="135"/>
      <c r="FX12" s="19">
        <v>78</v>
      </c>
      <c r="FY12" s="20">
        <v>78</v>
      </c>
      <c r="FZ12" s="20">
        <v>70</v>
      </c>
      <c r="GA12" s="23" t="s">
        <v>24</v>
      </c>
      <c r="GB12" s="23" t="s">
        <v>24</v>
      </c>
      <c r="GC12" s="23" t="s">
        <v>24</v>
      </c>
      <c r="GD12" s="23" t="s">
        <v>24</v>
      </c>
      <c r="GE12" s="23">
        <f t="shared" ref="GE12" si="168">ROUND((((FX12)+(2*FY12)+(3*FZ12))/6),0)</f>
        <v>74</v>
      </c>
      <c r="GF12" s="23">
        <f t="shared" ref="GF12:GF33" si="169">ROUND(GE12*0.2,0)</f>
        <v>15</v>
      </c>
      <c r="GG12" s="138"/>
      <c r="GH12" s="135"/>
      <c r="GI12" s="144"/>
      <c r="GJ12" s="147"/>
      <c r="GK12" s="150"/>
      <c r="GL12" s="150"/>
      <c r="GM12" s="150"/>
      <c r="GN12" s="150"/>
      <c r="GO12" s="129"/>
      <c r="GP12" s="132"/>
      <c r="GQ12" s="132"/>
      <c r="GR12" s="129"/>
    </row>
    <row r="13" spans="1:254" ht="15.75" customHeight="1" thickBot="1" x14ac:dyDescent="0.3">
      <c r="A13" s="154">
        <v>3</v>
      </c>
      <c r="B13" s="157" t="s">
        <v>81</v>
      </c>
      <c r="C13" s="10" t="s">
        <v>3</v>
      </c>
      <c r="D13" s="16">
        <v>79</v>
      </c>
      <c r="E13" s="6">
        <v>79</v>
      </c>
      <c r="F13" s="6">
        <v>70</v>
      </c>
      <c r="G13" s="26">
        <f t="shared" si="36"/>
        <v>75</v>
      </c>
      <c r="H13" s="6">
        <f t="shared" ref="H13" si="170">ROUND(G13*0.4,0)</f>
        <v>30</v>
      </c>
      <c r="I13" s="6" t="s">
        <v>24</v>
      </c>
      <c r="J13" s="6" t="s">
        <v>24</v>
      </c>
      <c r="K13" s="6" t="s">
        <v>24</v>
      </c>
      <c r="L13" s="6" t="s">
        <v>24</v>
      </c>
      <c r="M13" s="136">
        <f t="shared" ref="M13" si="171">H13+J14+L15</f>
        <v>77</v>
      </c>
      <c r="N13" s="133" t="str">
        <f t="shared" ref="N13" si="172">IF(M13&gt;=75,"T","TT")</f>
        <v>T</v>
      </c>
      <c r="O13" s="17">
        <v>85</v>
      </c>
      <c r="P13" s="6">
        <v>75</v>
      </c>
      <c r="Q13" s="6">
        <v>56</v>
      </c>
      <c r="R13" s="6">
        <f t="shared" ref="R13" si="173">ROUND((((O13)+(2*P13)+(3*Q13))/6),0)</f>
        <v>67</v>
      </c>
      <c r="S13" s="6">
        <f t="shared" ref="S13" si="174">ROUND(R13*0.4,0)</f>
        <v>27</v>
      </c>
      <c r="T13" s="6" t="s">
        <v>24</v>
      </c>
      <c r="U13" s="6" t="s">
        <v>24</v>
      </c>
      <c r="V13" s="6" t="s">
        <v>24</v>
      </c>
      <c r="W13" s="6" t="s">
        <v>24</v>
      </c>
      <c r="X13" s="136">
        <f t="shared" ref="X13" si="175">S13+U14+W15</f>
        <v>75</v>
      </c>
      <c r="Y13" s="133" t="str">
        <f t="shared" ref="Y13" si="176">IF(X13&gt;=75,"T","TT")</f>
        <v>T</v>
      </c>
      <c r="Z13" s="16">
        <v>80</v>
      </c>
      <c r="AA13" s="6">
        <v>78</v>
      </c>
      <c r="AB13" s="6">
        <v>62</v>
      </c>
      <c r="AC13" s="6">
        <f t="shared" ref="AC13" si="177">ROUND((((Z13)+(2*AA13)+(3*AB13))/6),0)</f>
        <v>70</v>
      </c>
      <c r="AD13" s="6">
        <f t="shared" ref="AD13" si="178">ROUND(AC13*0.3,0)</f>
        <v>21</v>
      </c>
      <c r="AE13" s="6" t="s">
        <v>24</v>
      </c>
      <c r="AF13" s="6" t="s">
        <v>24</v>
      </c>
      <c r="AG13" s="6" t="s">
        <v>24</v>
      </c>
      <c r="AH13" s="6" t="s">
        <v>24</v>
      </c>
      <c r="AI13" s="136">
        <f t="shared" ref="AI13" si="179">AD13+AF14+AH15</f>
        <v>77</v>
      </c>
      <c r="AJ13" s="133" t="str">
        <f t="shared" ref="AJ13" si="180">IF(AI13&gt;=75,"T","TT")</f>
        <v>T</v>
      </c>
      <c r="AK13" s="17">
        <v>65</v>
      </c>
      <c r="AL13" s="6">
        <v>46</v>
      </c>
      <c r="AM13" s="6">
        <v>82</v>
      </c>
      <c r="AN13" s="6">
        <f t="shared" ref="AN13" si="181">ROUND((((AK13)+(2*AL13)+(3*AM13))/6),0)</f>
        <v>67</v>
      </c>
      <c r="AO13" s="6">
        <f t="shared" ref="AO13" si="182">ROUND(AN13*0.3,0)</f>
        <v>20</v>
      </c>
      <c r="AP13" s="6" t="s">
        <v>24</v>
      </c>
      <c r="AQ13" s="6" t="s">
        <v>24</v>
      </c>
      <c r="AR13" s="6" t="s">
        <v>24</v>
      </c>
      <c r="AS13" s="6" t="s">
        <v>24</v>
      </c>
      <c r="AT13" s="136">
        <f t="shared" ref="AT13" si="183">AO13+AQ14+AS15</f>
        <v>76</v>
      </c>
      <c r="AU13" s="133" t="str">
        <f t="shared" ref="AU13" si="184">IF(AT13&gt;=75,"T","TT")</f>
        <v>T</v>
      </c>
      <c r="AV13" s="16">
        <v>77</v>
      </c>
      <c r="AW13" s="16">
        <v>77</v>
      </c>
      <c r="AX13" s="6">
        <v>63</v>
      </c>
      <c r="AY13" s="6">
        <f t="shared" ref="AY13" si="185">ROUND((((AV13)+(2*AW13)+(3*AX13))/6),0)</f>
        <v>70</v>
      </c>
      <c r="AZ13" s="6">
        <f t="shared" ref="AZ13" si="186">ROUND(AY13*0.7,0)</f>
        <v>49</v>
      </c>
      <c r="BA13" s="6" t="s">
        <v>24</v>
      </c>
      <c r="BB13" s="6" t="s">
        <v>24</v>
      </c>
      <c r="BC13" s="6" t="s">
        <v>24</v>
      </c>
      <c r="BD13" s="6" t="s">
        <v>24</v>
      </c>
      <c r="BE13" s="136">
        <f t="shared" ref="BE13" si="187">AZ13+BB14+BD15</f>
        <v>73</v>
      </c>
      <c r="BF13" s="133" t="str">
        <f t="shared" ref="BF13" si="188">IF(BE13&gt;=70,"T","TT")</f>
        <v>T</v>
      </c>
      <c r="BG13" s="5">
        <v>79</v>
      </c>
      <c r="BH13" s="25">
        <v>80</v>
      </c>
      <c r="BI13" s="25">
        <v>34</v>
      </c>
      <c r="BJ13" s="6">
        <f t="shared" ref="BJ13" si="189">ROUND((((BG13)+(2*BH13)+(3*BI13))/6),0)</f>
        <v>57</v>
      </c>
      <c r="BK13" s="6">
        <f t="shared" ref="BK13" si="190">ROUND(BJ13*0.2,0)</f>
        <v>11</v>
      </c>
      <c r="BL13" s="6" t="s">
        <v>24</v>
      </c>
      <c r="BM13" s="6" t="s">
        <v>24</v>
      </c>
      <c r="BN13" s="6" t="s">
        <v>24</v>
      </c>
      <c r="BO13" s="6" t="s">
        <v>24</v>
      </c>
      <c r="BP13" s="136">
        <f t="shared" ref="BP13" si="191">BK13+BM14+BO15</f>
        <v>76</v>
      </c>
      <c r="BQ13" s="133" t="str">
        <f t="shared" ref="BQ13" si="192">IF(BP13&gt;=75,"T","TT")</f>
        <v>T</v>
      </c>
      <c r="BR13" s="24"/>
      <c r="BS13" s="25"/>
      <c r="BT13" s="25"/>
      <c r="BU13" s="6">
        <v>77</v>
      </c>
      <c r="BV13" s="6">
        <f t="shared" ref="BV13" si="193">ROUND(BU13*0.1,0)</f>
        <v>8</v>
      </c>
      <c r="BW13" s="6" t="s">
        <v>24</v>
      </c>
      <c r="BX13" s="6" t="s">
        <v>24</v>
      </c>
      <c r="BY13" s="6" t="s">
        <v>24</v>
      </c>
      <c r="BZ13" s="6" t="s">
        <v>24</v>
      </c>
      <c r="CA13" s="136">
        <f t="shared" ref="CA13" si="194">BV13+BX14+BZ15</f>
        <v>79</v>
      </c>
      <c r="CB13" s="133" t="str">
        <f t="shared" ref="CB13" si="195">IF(CA13&gt;=75,"T","TT")</f>
        <v>T</v>
      </c>
      <c r="CC13" s="5">
        <v>77</v>
      </c>
      <c r="CD13" s="25">
        <v>75</v>
      </c>
      <c r="CE13" s="25">
        <v>72</v>
      </c>
      <c r="CF13" s="6">
        <f t="shared" ref="CF13" si="196">ROUND((((CC13)+(2*CD13)+(3*CE13))/6),0)</f>
        <v>74</v>
      </c>
      <c r="CG13" s="6">
        <f t="shared" ref="CG13" si="197">ROUND(CF13*0.8,0)</f>
        <v>59</v>
      </c>
      <c r="CH13" s="6" t="s">
        <v>24</v>
      </c>
      <c r="CI13" s="6" t="s">
        <v>24</v>
      </c>
      <c r="CJ13" s="6" t="s">
        <v>24</v>
      </c>
      <c r="CK13" s="6" t="s">
        <v>24</v>
      </c>
      <c r="CL13" s="136">
        <f t="shared" ref="CL13" si="198">CG13+CI14+CK15</f>
        <v>75</v>
      </c>
      <c r="CM13" s="133" t="str">
        <f t="shared" ref="CM13" si="199">IF(CL13&gt;=75,"T","TT")</f>
        <v>T</v>
      </c>
      <c r="CN13" s="24">
        <v>75</v>
      </c>
      <c r="CO13" s="25">
        <v>75</v>
      </c>
      <c r="CP13" s="25">
        <v>66</v>
      </c>
      <c r="CQ13" s="6">
        <f t="shared" ref="CQ13" si="200">ROUND((((CN13)+(2*CO13)+(3*CP13))/6),0)</f>
        <v>71</v>
      </c>
      <c r="CR13" s="6">
        <f t="shared" ref="CR13" si="201">ROUND(CQ13*0.7,0)</f>
        <v>50</v>
      </c>
      <c r="CS13" s="6" t="s">
        <v>24</v>
      </c>
      <c r="CT13" s="6" t="s">
        <v>24</v>
      </c>
      <c r="CU13" s="6" t="s">
        <v>24</v>
      </c>
      <c r="CV13" s="6" t="s">
        <v>24</v>
      </c>
      <c r="CW13" s="136">
        <f t="shared" ref="CW13" si="202">CR13+CT14+CV15</f>
        <v>75</v>
      </c>
      <c r="CX13" s="139" t="str">
        <f t="shared" ref="CX13" si="203">IF(CW13&gt;=75,"T","TT")</f>
        <v>T</v>
      </c>
      <c r="CY13" s="5">
        <v>77</v>
      </c>
      <c r="CZ13" s="25">
        <v>79</v>
      </c>
      <c r="DA13" s="25">
        <v>68</v>
      </c>
      <c r="DB13" s="6">
        <f t="shared" ref="DB13" si="204">ROUND((((CY13)+(2*CZ13)+(3*DA13))/6),0)</f>
        <v>73</v>
      </c>
      <c r="DC13" s="6">
        <f t="shared" ref="DC13" si="205">ROUND(DB13*0.7,0)</f>
        <v>51</v>
      </c>
      <c r="DD13" s="6" t="s">
        <v>24</v>
      </c>
      <c r="DE13" s="6" t="s">
        <v>24</v>
      </c>
      <c r="DF13" s="6" t="s">
        <v>24</v>
      </c>
      <c r="DG13" s="6" t="s">
        <v>24</v>
      </c>
      <c r="DH13" s="136">
        <f t="shared" ref="DH13" si="206">DC13+DE14+DG15</f>
        <v>75</v>
      </c>
      <c r="DI13" s="139" t="str">
        <f t="shared" ref="DI13" si="207">IF(DH13&gt;=75,"T","TT")</f>
        <v>T</v>
      </c>
      <c r="DJ13" s="24">
        <v>81</v>
      </c>
      <c r="DK13" s="25">
        <v>75</v>
      </c>
      <c r="DL13" s="25">
        <v>48</v>
      </c>
      <c r="DM13" s="6">
        <f t="shared" ref="DM13" si="208">ROUND((((DJ13)+(2*DK13)+(3*DL13))/6),0)</f>
        <v>63</v>
      </c>
      <c r="DN13" s="6">
        <f t="shared" ref="DN13" si="209">ROUND(DM13*0.5,0)</f>
        <v>32</v>
      </c>
      <c r="DO13" s="6" t="s">
        <v>24</v>
      </c>
      <c r="DP13" s="6" t="s">
        <v>24</v>
      </c>
      <c r="DQ13" s="6" t="s">
        <v>24</v>
      </c>
      <c r="DR13" s="6" t="s">
        <v>24</v>
      </c>
      <c r="DS13" s="136">
        <f t="shared" ref="DS13" si="210">DN13+DP14+DR15</f>
        <v>75</v>
      </c>
      <c r="DT13" s="139" t="str">
        <f t="shared" ref="DT13" si="211">IF(DS13&gt;=75,"T","TT")</f>
        <v>T</v>
      </c>
      <c r="DU13" s="5">
        <v>75</v>
      </c>
      <c r="DV13" s="25">
        <v>75</v>
      </c>
      <c r="DW13" s="25">
        <v>62</v>
      </c>
      <c r="DX13" s="6">
        <f t="shared" ref="DX13" si="212">ROUND((((DU13)+(2*DV13)+(3*DW13))/6),0)</f>
        <v>69</v>
      </c>
      <c r="DY13" s="6">
        <f t="shared" ref="DY13" si="213">ROUND(DX13*0.8,0)</f>
        <v>55</v>
      </c>
      <c r="DZ13" s="6" t="s">
        <v>24</v>
      </c>
      <c r="EA13" s="6" t="s">
        <v>24</v>
      </c>
      <c r="EB13" s="6" t="s">
        <v>24</v>
      </c>
      <c r="EC13" s="6" t="s">
        <v>24</v>
      </c>
      <c r="ED13" s="136">
        <f t="shared" ref="ED13" si="214">DY13+EA14+EC15</f>
        <v>70</v>
      </c>
      <c r="EE13" s="139" t="str">
        <f>IF(ED13&gt;=70,"T","TT")</f>
        <v>T</v>
      </c>
      <c r="EF13" s="24">
        <v>70</v>
      </c>
      <c r="EG13" s="25">
        <v>70</v>
      </c>
      <c r="EH13" s="25">
        <v>62</v>
      </c>
      <c r="EI13" s="6">
        <f t="shared" ref="EI13" si="215">ROUND((((EF13)+(2*EG13)+(3*EH13))/6),0)</f>
        <v>66</v>
      </c>
      <c r="EJ13" s="6">
        <f t="shared" ref="EJ13" si="216">ROUND(EI13*0.6,0)</f>
        <v>40</v>
      </c>
      <c r="EK13" s="6" t="s">
        <v>24</v>
      </c>
      <c r="EL13" s="6" t="s">
        <v>24</v>
      </c>
      <c r="EM13" s="6" t="s">
        <v>24</v>
      </c>
      <c r="EN13" s="6" t="s">
        <v>24</v>
      </c>
      <c r="EO13" s="136">
        <f t="shared" ref="EO13" si="217">EJ13+EL14+EN15</f>
        <v>70</v>
      </c>
      <c r="EP13" s="139" t="str">
        <f t="shared" ref="EP13" si="218">IF(EO13&gt;=70,"T","TT")</f>
        <v>T</v>
      </c>
      <c r="EQ13" s="5">
        <v>70</v>
      </c>
      <c r="ER13" s="5">
        <v>70</v>
      </c>
      <c r="ES13" s="25">
        <v>63</v>
      </c>
      <c r="ET13" s="6">
        <f t="shared" ref="ET13" si="219">ROUND((((EQ13)+(2*ER13)+(3*ES13))/6),0)</f>
        <v>67</v>
      </c>
      <c r="EU13" s="6">
        <f t="shared" si="87"/>
        <v>47</v>
      </c>
      <c r="EV13" s="6" t="s">
        <v>24</v>
      </c>
      <c r="EW13" s="6" t="s">
        <v>24</v>
      </c>
      <c r="EX13" s="6" t="s">
        <v>24</v>
      </c>
      <c r="EY13" s="6" t="s">
        <v>24</v>
      </c>
      <c r="EZ13" s="136">
        <f t="shared" ref="EZ13" si="220">EU13+EW14+EY15</f>
        <v>70</v>
      </c>
      <c r="FA13" s="139" t="str">
        <f t="shared" ref="FA13" si="221">IF(EZ13&gt;=70,"T","TT")</f>
        <v>T</v>
      </c>
      <c r="FB13" s="72">
        <v>80.5</v>
      </c>
      <c r="FC13" s="56">
        <v>80</v>
      </c>
      <c r="FD13" s="56">
        <v>61</v>
      </c>
      <c r="FE13" s="6">
        <f t="shared" ref="FE13" si="222">ROUND((((FB13)+(2*FC13)+(3*FD13))/6),0)</f>
        <v>71</v>
      </c>
      <c r="FF13" s="6">
        <f t="shared" si="91"/>
        <v>21</v>
      </c>
      <c r="FG13" s="6" t="s">
        <v>24</v>
      </c>
      <c r="FH13" s="6" t="s">
        <v>24</v>
      </c>
      <c r="FI13" s="6" t="s">
        <v>24</v>
      </c>
      <c r="FJ13" s="6" t="s">
        <v>24</v>
      </c>
      <c r="FK13" s="136">
        <f t="shared" ref="FK13" si="223">FF13+FH14+FJ15</f>
        <v>75</v>
      </c>
      <c r="FL13" s="139" t="str">
        <f t="shared" ref="FL13" si="224">IF(FK13&gt;=75,"T","TT")</f>
        <v>T</v>
      </c>
      <c r="FM13" s="77">
        <v>83.3</v>
      </c>
      <c r="FN13" s="56">
        <v>76</v>
      </c>
      <c r="FO13" s="25">
        <v>65</v>
      </c>
      <c r="FP13" s="6">
        <f t="shared" ref="FP13" si="225">ROUND((((FM13)+(2*FN13)+(3*FO13))/6),0)</f>
        <v>72</v>
      </c>
      <c r="FQ13" s="6">
        <f t="shared" si="95"/>
        <v>29</v>
      </c>
      <c r="FR13" s="6" t="s">
        <v>24</v>
      </c>
      <c r="FS13" s="6" t="s">
        <v>24</v>
      </c>
      <c r="FT13" s="6" t="s">
        <v>24</v>
      </c>
      <c r="FU13" s="6" t="s">
        <v>24</v>
      </c>
      <c r="FV13" s="136">
        <f t="shared" ref="FV13" si="226">FQ13+FS14+FU15</f>
        <v>75</v>
      </c>
      <c r="FW13" s="133" t="str">
        <f t="shared" ref="FW13" si="227">IF(FV13&gt;=75,"T","TT")</f>
        <v>T</v>
      </c>
      <c r="FX13" s="24">
        <v>82</v>
      </c>
      <c r="FY13" s="25">
        <v>86</v>
      </c>
      <c r="FZ13" s="25">
        <v>98</v>
      </c>
      <c r="GA13" s="6">
        <f t="shared" ref="GA13" si="228">ROUND((((FX13)+(2*FY13)+(3*FZ13))/6),0)</f>
        <v>91</v>
      </c>
      <c r="GB13" s="6">
        <f t="shared" si="99"/>
        <v>27</v>
      </c>
      <c r="GC13" s="6" t="s">
        <v>24</v>
      </c>
      <c r="GD13" s="6" t="s">
        <v>24</v>
      </c>
      <c r="GE13" s="6" t="s">
        <v>24</v>
      </c>
      <c r="GF13" s="6" t="s">
        <v>24</v>
      </c>
      <c r="GG13" s="136">
        <f t="shared" ref="GG13" si="229">GB13+GD14+GF15</f>
        <v>84</v>
      </c>
      <c r="GH13" s="133" t="str">
        <f t="shared" ref="GH13" si="230">IF(GG13&gt;=75,"T","TT")</f>
        <v>T</v>
      </c>
      <c r="GI13" s="142">
        <f>M13+X13+AI13+AT13+BE13+BP13+CA13+CL13+CW13+DH13+DS13+ED13+EO13+EZ13+FK13+FV13+GG13</f>
        <v>1277</v>
      </c>
      <c r="GJ13" s="145">
        <f t="shared" si="102"/>
        <v>75.117647058823536</v>
      </c>
      <c r="GK13" s="148">
        <f t="shared" ref="GK13" si="231">17-GL13</f>
        <v>17</v>
      </c>
      <c r="GL13" s="148">
        <f t="shared" ref="GL13" si="232">COUNTIF(C13:GH13,"TT")</f>
        <v>0</v>
      </c>
      <c r="GM13" s="148" t="str">
        <f t="shared" ref="GM13" si="233">IF(GL13&lt;=3,"N","TN")</f>
        <v>N</v>
      </c>
      <c r="GN13" s="148">
        <f>RANK(GI13,$GI$7:$GI$138,0)</f>
        <v>32</v>
      </c>
      <c r="GO13" s="127" t="str">
        <f t="shared" ref="GO13" si="234">IF(AND(AI13&gt;=75,AT13&gt;=75,FV13&gt;=75),"YA","TIDAK")</f>
        <v>YA</v>
      </c>
      <c r="GP13" s="130" t="str">
        <f t="shared" ref="GP13" si="235">IF(AND(BE13&gt;=70,ED13&gt;=70,EO13&gt;=70,EZ13&gt;=70),"YA","TIDAK")</f>
        <v>YA</v>
      </c>
      <c r="GQ13" s="130" t="str">
        <f t="shared" ref="GQ13" si="236">IF(AND(CL13&gt;=75,CW13&gt;=75,DH13&gt;=75,DS13&gt;=75),"YA","TIDAK")</f>
        <v>YA</v>
      </c>
      <c r="GR13" s="127"/>
    </row>
    <row r="14" spans="1:254" ht="15.75" customHeight="1" thickBot="1" x14ac:dyDescent="0.3">
      <c r="A14" s="155"/>
      <c r="B14" s="158"/>
      <c r="C14" s="11" t="s">
        <v>4</v>
      </c>
      <c r="D14" s="18">
        <v>78</v>
      </c>
      <c r="E14" s="8">
        <v>75</v>
      </c>
      <c r="F14" s="8">
        <v>78</v>
      </c>
      <c r="G14" s="26" t="s">
        <v>24</v>
      </c>
      <c r="H14" s="8" t="s">
        <v>24</v>
      </c>
      <c r="I14" s="8">
        <f t="shared" ref="I14" si="237">ROUND((((D14)+(2*E14)+(3*F14))/6),0)</f>
        <v>77</v>
      </c>
      <c r="J14" s="8">
        <f t="shared" ref="J14" si="238">ROUND(I14*0.25,0)</f>
        <v>19</v>
      </c>
      <c r="K14" s="8" t="s">
        <v>24</v>
      </c>
      <c r="L14" s="8" t="s">
        <v>24</v>
      </c>
      <c r="M14" s="137"/>
      <c r="N14" s="134"/>
      <c r="O14" s="7">
        <v>75</v>
      </c>
      <c r="P14" s="7">
        <v>75</v>
      </c>
      <c r="Q14" s="7">
        <v>75</v>
      </c>
      <c r="R14" s="8" t="s">
        <v>24</v>
      </c>
      <c r="S14" s="8" t="s">
        <v>24</v>
      </c>
      <c r="T14" s="8">
        <f t="shared" ref="T14" si="239">ROUND((((O14)+(2*P14)+(3*Q14))/6),0)</f>
        <v>75</v>
      </c>
      <c r="U14" s="8">
        <f t="shared" ref="U14" si="240">ROUND(T14*0.1,0)</f>
        <v>8</v>
      </c>
      <c r="V14" s="8" t="s">
        <v>24</v>
      </c>
      <c r="W14" s="8" t="s">
        <v>24</v>
      </c>
      <c r="X14" s="137"/>
      <c r="Y14" s="134"/>
      <c r="Z14" s="18">
        <v>80</v>
      </c>
      <c r="AA14" s="8">
        <v>78</v>
      </c>
      <c r="AB14" s="8">
        <v>81</v>
      </c>
      <c r="AC14" s="8" t="s">
        <v>24</v>
      </c>
      <c r="AD14" s="8" t="s">
        <v>24</v>
      </c>
      <c r="AE14" s="8">
        <f t="shared" ref="AE14" si="241">ROUND((((Z14)+(2*AA14)+(3*AB14))/6),0)</f>
        <v>80</v>
      </c>
      <c r="AF14" s="8">
        <f t="shared" ref="AF14" si="242">ROUND(AE14*0.5,0)</f>
        <v>40</v>
      </c>
      <c r="AG14" s="8" t="s">
        <v>24</v>
      </c>
      <c r="AH14" s="8" t="s">
        <v>24</v>
      </c>
      <c r="AI14" s="137"/>
      <c r="AJ14" s="134"/>
      <c r="AK14" s="7">
        <v>78</v>
      </c>
      <c r="AL14" s="8">
        <v>80</v>
      </c>
      <c r="AM14" s="8">
        <v>78</v>
      </c>
      <c r="AN14" s="8" t="s">
        <v>24</v>
      </c>
      <c r="AO14" s="8" t="s">
        <v>24</v>
      </c>
      <c r="AP14" s="8">
        <f t="shared" ref="AP14" si="243">ROUND((((AK14)+(2*AL14)+(3*AM14))/6),0)</f>
        <v>79</v>
      </c>
      <c r="AQ14" s="8">
        <f t="shared" ref="AQ14" si="244">ROUND(AP14*0.5,0)</f>
        <v>40</v>
      </c>
      <c r="AR14" s="8" t="s">
        <v>24</v>
      </c>
      <c r="AS14" s="8" t="s">
        <v>24</v>
      </c>
      <c r="AT14" s="137"/>
      <c r="AU14" s="134"/>
      <c r="AV14" s="18">
        <v>76</v>
      </c>
      <c r="AW14" s="18">
        <v>76</v>
      </c>
      <c r="AX14" s="18">
        <v>76</v>
      </c>
      <c r="AY14" s="8" t="s">
        <v>24</v>
      </c>
      <c r="AZ14" s="8" t="s">
        <v>24</v>
      </c>
      <c r="BA14" s="8">
        <f t="shared" ref="BA14" si="245">ROUND((((AV14)+(2*AW14)+(3*AX14))/6),0)</f>
        <v>76</v>
      </c>
      <c r="BB14" s="8">
        <f t="shared" ref="BB14" si="246">ROUND(BA14*0.1,0)</f>
        <v>8</v>
      </c>
      <c r="BC14" s="8" t="s">
        <v>24</v>
      </c>
      <c r="BD14" s="8" t="s">
        <v>24</v>
      </c>
      <c r="BE14" s="137"/>
      <c r="BF14" s="134"/>
      <c r="BG14" s="7">
        <v>80</v>
      </c>
      <c r="BH14" s="8">
        <v>82</v>
      </c>
      <c r="BI14" s="8">
        <v>81</v>
      </c>
      <c r="BJ14" s="8" t="s">
        <v>24</v>
      </c>
      <c r="BK14" s="8" t="s">
        <v>24</v>
      </c>
      <c r="BL14" s="8">
        <f t="shared" ref="BL14" si="247">ROUND((((BG14)+(2*BH14)+(3*BI14))/6),0)</f>
        <v>81</v>
      </c>
      <c r="BM14" s="8">
        <f t="shared" ref="BM14" si="248">ROUND(BL14*0.5,0)</f>
        <v>41</v>
      </c>
      <c r="BN14" s="8" t="s">
        <v>24</v>
      </c>
      <c r="BO14" s="8" t="s">
        <v>24</v>
      </c>
      <c r="BP14" s="137"/>
      <c r="BQ14" s="134"/>
      <c r="BR14" s="18"/>
      <c r="BS14" s="8"/>
      <c r="BT14" s="8"/>
      <c r="BU14" s="8" t="s">
        <v>24</v>
      </c>
      <c r="BV14" s="8" t="s">
        <v>24</v>
      </c>
      <c r="BW14" s="8">
        <v>78</v>
      </c>
      <c r="BX14" s="8">
        <f t="shared" ref="BX14" si="249">ROUND(BW14*0.5,0)</f>
        <v>39</v>
      </c>
      <c r="BY14" s="8" t="s">
        <v>24</v>
      </c>
      <c r="BZ14" s="8" t="s">
        <v>24</v>
      </c>
      <c r="CA14" s="137"/>
      <c r="CB14" s="134"/>
      <c r="CC14" s="7">
        <v>78</v>
      </c>
      <c r="CD14" s="7">
        <v>78</v>
      </c>
      <c r="CE14" s="7">
        <v>84</v>
      </c>
      <c r="CF14" s="8" t="s">
        <v>24</v>
      </c>
      <c r="CG14" s="8" t="s">
        <v>24</v>
      </c>
      <c r="CH14" s="8">
        <f t="shared" ref="CH14" si="250">ROUND((((CC14)+(2*CD14)+(3*CE14))/6),0)</f>
        <v>81</v>
      </c>
      <c r="CI14" s="8">
        <f t="shared" ref="CI14" si="251">ROUND(CH14*0.1,0)</f>
        <v>8</v>
      </c>
      <c r="CJ14" s="8" t="s">
        <v>24</v>
      </c>
      <c r="CK14" s="8" t="s">
        <v>24</v>
      </c>
      <c r="CL14" s="137"/>
      <c r="CM14" s="134"/>
      <c r="CN14" s="18">
        <v>88</v>
      </c>
      <c r="CO14" s="8">
        <v>85</v>
      </c>
      <c r="CP14" s="8">
        <v>82</v>
      </c>
      <c r="CQ14" s="8" t="s">
        <v>24</v>
      </c>
      <c r="CR14" s="8" t="s">
        <v>24</v>
      </c>
      <c r="CS14" s="8">
        <f t="shared" ref="CS14" si="252">ROUND((((CN14)+(2*CO14)+(3*CP14))/6),0)</f>
        <v>84</v>
      </c>
      <c r="CT14" s="8">
        <f t="shared" ref="CT14" si="253">ROUND(CS14*0.2,0)</f>
        <v>17</v>
      </c>
      <c r="CU14" s="8" t="s">
        <v>24</v>
      </c>
      <c r="CV14" s="8" t="s">
        <v>24</v>
      </c>
      <c r="CW14" s="137"/>
      <c r="CX14" s="140"/>
      <c r="CY14" s="7">
        <v>78</v>
      </c>
      <c r="CZ14" s="8">
        <v>80</v>
      </c>
      <c r="DA14" s="8">
        <v>77</v>
      </c>
      <c r="DB14" s="8" t="s">
        <v>24</v>
      </c>
      <c r="DC14" s="8" t="s">
        <v>24</v>
      </c>
      <c r="DD14" s="8">
        <f t="shared" ref="DD14" si="254">ROUND((((CY14)+(2*CZ14)+(3*DA14))/6),0)</f>
        <v>78</v>
      </c>
      <c r="DE14" s="8">
        <f t="shared" ref="DE14" si="255">ROUND(DD14*0.2,0)</f>
        <v>16</v>
      </c>
      <c r="DF14" s="8" t="s">
        <v>24</v>
      </c>
      <c r="DG14" s="8" t="s">
        <v>24</v>
      </c>
      <c r="DH14" s="137"/>
      <c r="DI14" s="140"/>
      <c r="DJ14" s="18">
        <v>85</v>
      </c>
      <c r="DK14" s="18">
        <v>86</v>
      </c>
      <c r="DL14" s="18">
        <v>87</v>
      </c>
      <c r="DM14" s="8" t="s">
        <v>24</v>
      </c>
      <c r="DN14" s="8" t="s">
        <v>24</v>
      </c>
      <c r="DO14" s="8">
        <f t="shared" ref="DO14" si="256">ROUND((((DJ14)+(2*DK14)+(3*DL14))/6),0)</f>
        <v>86</v>
      </c>
      <c r="DP14" s="8">
        <f t="shared" ref="DP14" si="257">ROUND(DO14*0.2,0)</f>
        <v>17</v>
      </c>
      <c r="DQ14" s="8" t="s">
        <v>24</v>
      </c>
      <c r="DR14" s="8" t="s">
        <v>24</v>
      </c>
      <c r="DS14" s="137"/>
      <c r="DT14" s="140"/>
      <c r="DU14" s="7">
        <v>75</v>
      </c>
      <c r="DV14" s="7">
        <v>75</v>
      </c>
      <c r="DW14" s="7">
        <v>75</v>
      </c>
      <c r="DX14" s="8" t="s">
        <v>24</v>
      </c>
      <c r="DY14" s="8" t="s">
        <v>24</v>
      </c>
      <c r="DZ14" s="8">
        <f t="shared" ref="DZ14" si="258">ROUND((((DU14)+(2*DV14)+(3*DW14))/6),0)</f>
        <v>75</v>
      </c>
      <c r="EA14" s="8">
        <f t="shared" ref="EA14" si="259">ROUND(DZ14*0.15,0)</f>
        <v>11</v>
      </c>
      <c r="EB14" s="8" t="s">
        <v>24</v>
      </c>
      <c r="EC14" s="8" t="s">
        <v>24</v>
      </c>
      <c r="ED14" s="137"/>
      <c r="EE14" s="140"/>
      <c r="EF14" s="18">
        <v>74</v>
      </c>
      <c r="EG14" s="8">
        <v>74</v>
      </c>
      <c r="EH14" s="8">
        <v>74</v>
      </c>
      <c r="EI14" s="8" t="s">
        <v>24</v>
      </c>
      <c r="EJ14" s="8" t="s">
        <v>24</v>
      </c>
      <c r="EK14" s="8">
        <f t="shared" ref="EK14" si="260">ROUND((((EF14)+(2*EG14)+(3*EH14))/6),0)</f>
        <v>74</v>
      </c>
      <c r="EL14" s="8">
        <f t="shared" ref="EL14" si="261">ROUND(EK14*0.3,0)</f>
        <v>22</v>
      </c>
      <c r="EM14" s="8" t="s">
        <v>24</v>
      </c>
      <c r="EN14" s="8" t="s">
        <v>24</v>
      </c>
      <c r="EO14" s="137"/>
      <c r="EP14" s="140"/>
      <c r="EQ14" s="7">
        <v>73</v>
      </c>
      <c r="ER14" s="7">
        <v>73</v>
      </c>
      <c r="ES14" s="7">
        <v>73</v>
      </c>
      <c r="ET14" s="8" t="s">
        <v>24</v>
      </c>
      <c r="EU14" s="8" t="s">
        <v>24</v>
      </c>
      <c r="EV14" s="8">
        <f t="shared" ref="EV14" si="262">ROUND((((EQ14)+(2*ER14)+(3*ES14))/6),0)</f>
        <v>73</v>
      </c>
      <c r="EW14" s="8">
        <f t="shared" si="132"/>
        <v>15</v>
      </c>
      <c r="EX14" s="8" t="s">
        <v>24</v>
      </c>
      <c r="EY14" s="8" t="s">
        <v>24</v>
      </c>
      <c r="EZ14" s="137"/>
      <c r="FA14" s="140"/>
      <c r="FB14" s="66">
        <v>76.02</v>
      </c>
      <c r="FC14" s="29">
        <v>75.5</v>
      </c>
      <c r="FD14" s="29">
        <v>76.52</v>
      </c>
      <c r="FE14" s="8" t="s">
        <v>24</v>
      </c>
      <c r="FF14" s="8" t="s">
        <v>24</v>
      </c>
      <c r="FG14" s="8">
        <f t="shared" ref="FG14" si="263">ROUND((((FB14)+(2*FC14)+(3*FD14))/6),0)</f>
        <v>76</v>
      </c>
      <c r="FH14" s="8">
        <f t="shared" si="134"/>
        <v>38</v>
      </c>
      <c r="FI14" s="8" t="s">
        <v>24</v>
      </c>
      <c r="FJ14" s="8" t="s">
        <v>24</v>
      </c>
      <c r="FK14" s="137"/>
      <c r="FL14" s="140"/>
      <c r="FM14" s="74">
        <v>78.8</v>
      </c>
      <c r="FN14" s="29">
        <v>78</v>
      </c>
      <c r="FO14" s="29">
        <v>78</v>
      </c>
      <c r="FP14" s="8" t="s">
        <v>24</v>
      </c>
      <c r="FQ14" s="8" t="s">
        <v>24</v>
      </c>
      <c r="FR14" s="8">
        <f t="shared" ref="FR14" si="264">ROUND((((FM14)+(2*FN14)+(3*FO14))/6),0)</f>
        <v>78</v>
      </c>
      <c r="FS14" s="8">
        <f t="shared" si="136"/>
        <v>31</v>
      </c>
      <c r="FT14" s="8" t="s">
        <v>24</v>
      </c>
      <c r="FU14" s="8" t="s">
        <v>24</v>
      </c>
      <c r="FV14" s="137"/>
      <c r="FW14" s="134"/>
      <c r="FX14" s="18">
        <v>82</v>
      </c>
      <c r="FY14" s="8">
        <v>82</v>
      </c>
      <c r="FZ14" s="8">
        <v>82</v>
      </c>
      <c r="GA14" s="8" t="s">
        <v>24</v>
      </c>
      <c r="GB14" s="8" t="s">
        <v>24</v>
      </c>
      <c r="GC14" s="8">
        <f t="shared" ref="GC14" si="265">ROUND((((FX14)+(2*FY14)+(3*FZ14))/6),0)</f>
        <v>82</v>
      </c>
      <c r="GD14" s="8">
        <f t="shared" si="138"/>
        <v>41</v>
      </c>
      <c r="GE14" s="8" t="s">
        <v>24</v>
      </c>
      <c r="GF14" s="8" t="s">
        <v>24</v>
      </c>
      <c r="GG14" s="137"/>
      <c r="GH14" s="134"/>
      <c r="GI14" s="143"/>
      <c r="GJ14" s="146"/>
      <c r="GK14" s="149"/>
      <c r="GL14" s="149"/>
      <c r="GM14" s="149"/>
      <c r="GN14" s="149"/>
      <c r="GO14" s="128"/>
      <c r="GP14" s="131"/>
      <c r="GQ14" s="131"/>
      <c r="GR14" s="128"/>
    </row>
    <row r="15" spans="1:254" ht="15.75" customHeight="1" thickBot="1" x14ac:dyDescent="0.3">
      <c r="A15" s="156"/>
      <c r="B15" s="159"/>
      <c r="C15" s="13" t="s">
        <v>5</v>
      </c>
      <c r="D15" s="22">
        <v>79</v>
      </c>
      <c r="E15" s="23">
        <v>77</v>
      </c>
      <c r="F15" s="23">
        <v>80</v>
      </c>
      <c r="G15" s="26" t="s">
        <v>24</v>
      </c>
      <c r="H15" s="20" t="s">
        <v>24</v>
      </c>
      <c r="I15" s="20" t="s">
        <v>24</v>
      </c>
      <c r="J15" s="20" t="s">
        <v>24</v>
      </c>
      <c r="K15" s="20">
        <f t="shared" ref="K15" si="266">ROUND((((D15)+(2*E15)+(3*F15))/6),0)</f>
        <v>79</v>
      </c>
      <c r="L15" s="20">
        <f t="shared" ref="L15" si="267">ROUND(K15*0.35,0)</f>
        <v>28</v>
      </c>
      <c r="M15" s="138"/>
      <c r="N15" s="135"/>
      <c r="O15" s="9">
        <v>80</v>
      </c>
      <c r="P15" s="9">
        <v>80</v>
      </c>
      <c r="Q15" s="9">
        <v>80</v>
      </c>
      <c r="R15" s="20" t="s">
        <v>24</v>
      </c>
      <c r="S15" s="20" t="s">
        <v>24</v>
      </c>
      <c r="T15" s="20" t="s">
        <v>24</v>
      </c>
      <c r="U15" s="20" t="s">
        <v>24</v>
      </c>
      <c r="V15" s="20">
        <f t="shared" ref="V15" si="268">ROUND((((O15)+(2*P15)+(3*Q15))/6),0)</f>
        <v>80</v>
      </c>
      <c r="W15" s="20">
        <f t="shared" ref="W15" si="269">ROUND(V15*0.5,0)</f>
        <v>40</v>
      </c>
      <c r="X15" s="138"/>
      <c r="Y15" s="135"/>
      <c r="Z15" s="22">
        <v>81</v>
      </c>
      <c r="AA15" s="23">
        <v>80</v>
      </c>
      <c r="AB15" s="23">
        <v>82</v>
      </c>
      <c r="AC15" s="20" t="s">
        <v>24</v>
      </c>
      <c r="AD15" s="20" t="s">
        <v>24</v>
      </c>
      <c r="AE15" s="20" t="s">
        <v>24</v>
      </c>
      <c r="AF15" s="20" t="s">
        <v>24</v>
      </c>
      <c r="AG15" s="20">
        <f t="shared" ref="AG15" si="270">ROUND((((Z15)+(2*AA15)+(3*AB15))/6),0)</f>
        <v>81</v>
      </c>
      <c r="AH15" s="20">
        <f t="shared" ref="AH15" si="271">ROUND(AG15*0.2,0)</f>
        <v>16</v>
      </c>
      <c r="AI15" s="138"/>
      <c r="AJ15" s="135"/>
      <c r="AK15" s="9">
        <v>78</v>
      </c>
      <c r="AL15" s="9">
        <v>78</v>
      </c>
      <c r="AM15" s="9">
        <v>78</v>
      </c>
      <c r="AN15" s="20" t="s">
        <v>24</v>
      </c>
      <c r="AO15" s="20" t="s">
        <v>24</v>
      </c>
      <c r="AP15" s="20" t="s">
        <v>24</v>
      </c>
      <c r="AQ15" s="20" t="s">
        <v>24</v>
      </c>
      <c r="AR15" s="20">
        <f t="shared" ref="AR15" si="272">ROUND((((AK15)+(2*AL15)+(3*AM15))/6),0)</f>
        <v>78</v>
      </c>
      <c r="AS15" s="20">
        <f t="shared" ref="AS15" si="273">ROUND(AR15*0.2,0)</f>
        <v>16</v>
      </c>
      <c r="AT15" s="138"/>
      <c r="AU15" s="135"/>
      <c r="AV15" s="18">
        <v>80</v>
      </c>
      <c r="AW15" s="18">
        <v>80</v>
      </c>
      <c r="AX15" s="18">
        <v>80</v>
      </c>
      <c r="AY15" s="20" t="s">
        <v>24</v>
      </c>
      <c r="AZ15" s="20" t="s">
        <v>24</v>
      </c>
      <c r="BA15" s="20" t="s">
        <v>24</v>
      </c>
      <c r="BB15" s="20" t="s">
        <v>24</v>
      </c>
      <c r="BC15" s="20">
        <f t="shared" ref="BC15" si="274">ROUND((((AV15)+(2*AW15)+(3*AX15))/6),0)</f>
        <v>80</v>
      </c>
      <c r="BD15" s="20">
        <f t="shared" ref="BD15" si="275">ROUND(BC15*0.2,0)</f>
        <v>16</v>
      </c>
      <c r="BE15" s="138"/>
      <c r="BF15" s="135"/>
      <c r="BG15" s="9">
        <v>80</v>
      </c>
      <c r="BH15" s="23">
        <v>80</v>
      </c>
      <c r="BI15" s="23">
        <v>80</v>
      </c>
      <c r="BJ15" s="23" t="s">
        <v>24</v>
      </c>
      <c r="BK15" s="23" t="s">
        <v>24</v>
      </c>
      <c r="BL15" s="23" t="s">
        <v>24</v>
      </c>
      <c r="BM15" s="23" t="s">
        <v>24</v>
      </c>
      <c r="BN15" s="23">
        <f t="shared" ref="BN15" si="276">ROUND((((BG15)+(2*BH15)+(3*BI15))/6),0)</f>
        <v>80</v>
      </c>
      <c r="BO15" s="23">
        <f t="shared" ref="BO15" si="277">ROUND(BN15*0.3,0)</f>
        <v>24</v>
      </c>
      <c r="BP15" s="138"/>
      <c r="BQ15" s="135"/>
      <c r="BR15" s="22"/>
      <c r="BS15" s="23"/>
      <c r="BT15" s="23"/>
      <c r="BU15" s="23" t="s">
        <v>24</v>
      </c>
      <c r="BV15" s="23" t="s">
        <v>24</v>
      </c>
      <c r="BW15" s="23" t="s">
        <v>24</v>
      </c>
      <c r="BX15" s="23" t="s">
        <v>24</v>
      </c>
      <c r="BY15" s="23">
        <v>79</v>
      </c>
      <c r="BZ15" s="23">
        <f t="shared" ref="BZ15" si="278">ROUND(BY15*0.4,0)</f>
        <v>32</v>
      </c>
      <c r="CA15" s="138"/>
      <c r="CB15" s="135"/>
      <c r="CC15" s="7">
        <v>78</v>
      </c>
      <c r="CD15" s="7">
        <v>78</v>
      </c>
      <c r="CE15" s="7">
        <v>82</v>
      </c>
      <c r="CF15" s="23" t="s">
        <v>24</v>
      </c>
      <c r="CG15" s="23" t="s">
        <v>24</v>
      </c>
      <c r="CH15" s="23" t="s">
        <v>24</v>
      </c>
      <c r="CI15" s="23" t="s">
        <v>24</v>
      </c>
      <c r="CJ15" s="23">
        <f t="shared" ref="CJ15" si="279">ROUND((((CC15)+(2*CD15)+(3*CE15))/6),0)</f>
        <v>80</v>
      </c>
      <c r="CK15" s="23">
        <f t="shared" ref="CK15" si="280">ROUND(CJ15*0.1,0)</f>
        <v>8</v>
      </c>
      <c r="CL15" s="138"/>
      <c r="CM15" s="135"/>
      <c r="CN15" s="22">
        <v>84</v>
      </c>
      <c r="CO15" s="23">
        <v>80</v>
      </c>
      <c r="CP15" s="23">
        <v>76</v>
      </c>
      <c r="CQ15" s="23" t="s">
        <v>24</v>
      </c>
      <c r="CR15" s="23" t="s">
        <v>24</v>
      </c>
      <c r="CS15" s="23" t="s">
        <v>24</v>
      </c>
      <c r="CT15" s="23" t="s">
        <v>24</v>
      </c>
      <c r="CU15" s="23">
        <f t="shared" ref="CU15" si="281">ROUND((((CN15)+(2*CO15)+(3*CP15))/6),0)</f>
        <v>79</v>
      </c>
      <c r="CV15" s="23">
        <f t="shared" ref="CV15" si="282">ROUND(CU15*0.1,0)</f>
        <v>8</v>
      </c>
      <c r="CW15" s="138"/>
      <c r="CX15" s="141"/>
      <c r="CY15" s="9">
        <v>78</v>
      </c>
      <c r="CZ15" s="23">
        <v>80</v>
      </c>
      <c r="DA15" s="23">
        <v>80</v>
      </c>
      <c r="DB15" s="23" t="s">
        <v>24</v>
      </c>
      <c r="DC15" s="23" t="s">
        <v>24</v>
      </c>
      <c r="DD15" s="23" t="s">
        <v>24</v>
      </c>
      <c r="DE15" s="23" t="s">
        <v>24</v>
      </c>
      <c r="DF15" s="23">
        <f t="shared" ref="DF15" si="283">ROUND((((CY15)+(2*CZ15)+(3*DA15))/6),0)</f>
        <v>80</v>
      </c>
      <c r="DG15" s="23">
        <f t="shared" ref="DG15" si="284">ROUND(DF15*0.1,0)</f>
        <v>8</v>
      </c>
      <c r="DH15" s="138"/>
      <c r="DI15" s="141"/>
      <c r="DJ15" s="18">
        <v>85</v>
      </c>
      <c r="DK15" s="18">
        <v>86</v>
      </c>
      <c r="DL15" s="18">
        <v>85</v>
      </c>
      <c r="DM15" s="23" t="s">
        <v>24</v>
      </c>
      <c r="DN15" s="23" t="s">
        <v>24</v>
      </c>
      <c r="DO15" s="23" t="s">
        <v>24</v>
      </c>
      <c r="DP15" s="23" t="s">
        <v>24</v>
      </c>
      <c r="DQ15" s="23">
        <f t="shared" ref="DQ15" si="285">ROUND((((DJ15)+(2*DK15)+(3*DL15))/6),0)</f>
        <v>85</v>
      </c>
      <c r="DR15" s="23">
        <f t="shared" ref="DR15" si="286">ROUND(DQ15*0.3,0)</f>
        <v>26</v>
      </c>
      <c r="DS15" s="138"/>
      <c r="DT15" s="141"/>
      <c r="DU15" s="7">
        <v>75</v>
      </c>
      <c r="DV15" s="7">
        <v>75</v>
      </c>
      <c r="DW15" s="7">
        <v>75</v>
      </c>
      <c r="DX15" s="23" t="s">
        <v>24</v>
      </c>
      <c r="DY15" s="23" t="s">
        <v>24</v>
      </c>
      <c r="DZ15" s="23" t="s">
        <v>24</v>
      </c>
      <c r="EA15" s="23" t="s">
        <v>24</v>
      </c>
      <c r="EB15" s="23">
        <f t="shared" ref="EB15" si="287">ROUND((((DU15)+(2*DV15)+(3*DW15))/6),0)</f>
        <v>75</v>
      </c>
      <c r="EC15" s="23">
        <f t="shared" ref="EC15" si="288">ROUND(EB15*0.05,0)</f>
        <v>4</v>
      </c>
      <c r="ED15" s="138"/>
      <c r="EE15" s="141"/>
      <c r="EF15" s="22">
        <v>78</v>
      </c>
      <c r="EG15" s="23">
        <v>78</v>
      </c>
      <c r="EH15" s="23">
        <v>78</v>
      </c>
      <c r="EI15" s="23" t="s">
        <v>24</v>
      </c>
      <c r="EJ15" s="23" t="s">
        <v>24</v>
      </c>
      <c r="EK15" s="23" t="s">
        <v>24</v>
      </c>
      <c r="EL15" s="23" t="s">
        <v>24</v>
      </c>
      <c r="EM15" s="23">
        <f t="shared" ref="EM15" si="289">ROUND((((EF15)+(2*EG15)+(3*EH15))/6),0)</f>
        <v>78</v>
      </c>
      <c r="EN15" s="23">
        <f t="shared" ref="EN15" si="290">ROUND(EM15*0.1,0)</f>
        <v>8</v>
      </c>
      <c r="EO15" s="138"/>
      <c r="EP15" s="141"/>
      <c r="EQ15" s="9">
        <v>75</v>
      </c>
      <c r="ER15" s="9">
        <v>75</v>
      </c>
      <c r="ES15" s="9">
        <v>75</v>
      </c>
      <c r="ET15" s="23" t="s">
        <v>24</v>
      </c>
      <c r="EU15" s="23" t="s">
        <v>24</v>
      </c>
      <c r="EV15" s="23" t="s">
        <v>24</v>
      </c>
      <c r="EW15" s="23" t="s">
        <v>24</v>
      </c>
      <c r="EX15" s="23">
        <f t="shared" ref="EX15" si="291">ROUND((((EQ15)+(2*ER15)+(3*ES15))/6),0)</f>
        <v>75</v>
      </c>
      <c r="EY15" s="23">
        <f t="shared" si="163"/>
        <v>8</v>
      </c>
      <c r="EZ15" s="138"/>
      <c r="FA15" s="141"/>
      <c r="FB15" s="69">
        <v>80.400000000000006</v>
      </c>
      <c r="FC15" s="70">
        <v>80</v>
      </c>
      <c r="FD15" s="70">
        <v>80.95</v>
      </c>
      <c r="FE15" s="23" t="s">
        <v>24</v>
      </c>
      <c r="FF15" s="23" t="s">
        <v>24</v>
      </c>
      <c r="FG15" s="23" t="s">
        <v>24</v>
      </c>
      <c r="FH15" s="23" t="s">
        <v>24</v>
      </c>
      <c r="FI15" s="23">
        <f t="shared" ref="FI15" si="292">ROUND((((FB15)+(2*FC15)+(3*FD15))/6),0)</f>
        <v>81</v>
      </c>
      <c r="FJ15" s="23">
        <f t="shared" si="165"/>
        <v>16</v>
      </c>
      <c r="FK15" s="138"/>
      <c r="FL15" s="141"/>
      <c r="FM15" s="78">
        <v>77.8</v>
      </c>
      <c r="FN15" s="70">
        <v>77</v>
      </c>
      <c r="FO15" s="70">
        <v>77</v>
      </c>
      <c r="FP15" s="23" t="s">
        <v>24</v>
      </c>
      <c r="FQ15" s="23" t="s">
        <v>24</v>
      </c>
      <c r="FR15" s="23" t="s">
        <v>24</v>
      </c>
      <c r="FS15" s="23" t="s">
        <v>24</v>
      </c>
      <c r="FT15" s="23">
        <f t="shared" ref="FT15" si="293">ROUND((((FM15)+(2*FN15)+(3*FO15))/6),0)</f>
        <v>77</v>
      </c>
      <c r="FU15" s="23">
        <f t="shared" si="167"/>
        <v>15</v>
      </c>
      <c r="FV15" s="138"/>
      <c r="FW15" s="135"/>
      <c r="FX15" s="22">
        <v>80</v>
      </c>
      <c r="FY15" s="23">
        <v>78</v>
      </c>
      <c r="FZ15" s="23">
        <v>80</v>
      </c>
      <c r="GA15" s="23" t="s">
        <v>24</v>
      </c>
      <c r="GB15" s="23" t="s">
        <v>24</v>
      </c>
      <c r="GC15" s="23" t="s">
        <v>24</v>
      </c>
      <c r="GD15" s="23" t="s">
        <v>24</v>
      </c>
      <c r="GE15" s="23">
        <f t="shared" ref="GE15" si="294">ROUND((((FX15)+(2*FY15)+(3*FZ15))/6),0)</f>
        <v>79</v>
      </c>
      <c r="GF15" s="23">
        <f t="shared" si="169"/>
        <v>16</v>
      </c>
      <c r="GG15" s="138"/>
      <c r="GH15" s="135"/>
      <c r="GI15" s="144"/>
      <c r="GJ15" s="147"/>
      <c r="GK15" s="150"/>
      <c r="GL15" s="150"/>
      <c r="GM15" s="150"/>
      <c r="GN15" s="150"/>
      <c r="GO15" s="129"/>
      <c r="GP15" s="132"/>
      <c r="GQ15" s="132"/>
      <c r="GR15" s="129"/>
    </row>
    <row r="16" spans="1:254" ht="15.75" customHeight="1" thickBot="1" x14ac:dyDescent="0.3">
      <c r="A16" s="154">
        <v>4</v>
      </c>
      <c r="B16" s="157" t="s">
        <v>82</v>
      </c>
      <c r="C16" s="10" t="s">
        <v>3</v>
      </c>
      <c r="D16" s="16">
        <v>78</v>
      </c>
      <c r="E16" s="6">
        <v>78</v>
      </c>
      <c r="F16" s="6">
        <v>64</v>
      </c>
      <c r="G16" s="26">
        <f t="shared" si="36"/>
        <v>71</v>
      </c>
      <c r="H16" s="6">
        <f t="shared" ref="H16" si="295">ROUND(G16*0.4,0)</f>
        <v>28</v>
      </c>
      <c r="I16" s="6" t="s">
        <v>24</v>
      </c>
      <c r="J16" s="6" t="s">
        <v>24</v>
      </c>
      <c r="K16" s="6" t="s">
        <v>24</v>
      </c>
      <c r="L16" s="6" t="s">
        <v>24</v>
      </c>
      <c r="M16" s="136">
        <f t="shared" ref="M16" si="296">H16+J17+L18</f>
        <v>77</v>
      </c>
      <c r="N16" s="133" t="str">
        <f t="shared" ref="N16" si="297">IF(M16&gt;=75,"T","TT")</f>
        <v>T</v>
      </c>
      <c r="O16" s="17">
        <v>80</v>
      </c>
      <c r="P16" s="6">
        <v>70</v>
      </c>
      <c r="Q16" s="6">
        <v>61</v>
      </c>
      <c r="R16" s="6">
        <f t="shared" ref="R16" si="298">ROUND((((O16)+(2*P16)+(3*Q16))/6),0)</f>
        <v>67</v>
      </c>
      <c r="S16" s="6">
        <f t="shared" ref="S16" si="299">ROUND(R16*0.4,0)</f>
        <v>27</v>
      </c>
      <c r="T16" s="6" t="s">
        <v>24</v>
      </c>
      <c r="U16" s="6" t="s">
        <v>24</v>
      </c>
      <c r="V16" s="6" t="s">
        <v>24</v>
      </c>
      <c r="W16" s="6" t="s">
        <v>24</v>
      </c>
      <c r="X16" s="136">
        <f t="shared" ref="X16" si="300">S16+U17+W18</f>
        <v>75</v>
      </c>
      <c r="Y16" s="133" t="str">
        <f t="shared" ref="Y16" si="301">IF(X16&gt;=75,"T","TT")</f>
        <v>T</v>
      </c>
      <c r="Z16" s="16">
        <v>80</v>
      </c>
      <c r="AA16" s="6">
        <v>79</v>
      </c>
      <c r="AB16" s="6">
        <v>62</v>
      </c>
      <c r="AC16" s="6">
        <f t="shared" ref="AC16" si="302">ROUND((((Z16)+(2*AA16)+(3*AB16))/6),0)</f>
        <v>71</v>
      </c>
      <c r="AD16" s="6">
        <f t="shared" ref="AD16" si="303">ROUND(AC16*0.3,0)</f>
        <v>21</v>
      </c>
      <c r="AE16" s="6" t="s">
        <v>24</v>
      </c>
      <c r="AF16" s="6" t="s">
        <v>24</v>
      </c>
      <c r="AG16" s="6" t="s">
        <v>24</v>
      </c>
      <c r="AH16" s="6" t="s">
        <v>24</v>
      </c>
      <c r="AI16" s="136">
        <f t="shared" ref="AI16" si="304">AD16+AF17+AH18</f>
        <v>77</v>
      </c>
      <c r="AJ16" s="133" t="str">
        <f t="shared" ref="AJ16" si="305">IF(AI16&gt;=75,"T","TT")</f>
        <v>T</v>
      </c>
      <c r="AK16" s="17">
        <v>60</v>
      </c>
      <c r="AL16" s="6">
        <v>56</v>
      </c>
      <c r="AM16" s="6">
        <v>90</v>
      </c>
      <c r="AN16" s="6">
        <f t="shared" ref="AN16" si="306">ROUND((((AK16)+(2*AL16)+(3*AM16))/6),0)</f>
        <v>74</v>
      </c>
      <c r="AO16" s="6">
        <f t="shared" ref="AO16" si="307">ROUND(AN16*0.3,0)</f>
        <v>22</v>
      </c>
      <c r="AP16" s="6" t="s">
        <v>24</v>
      </c>
      <c r="AQ16" s="6" t="s">
        <v>24</v>
      </c>
      <c r="AR16" s="6" t="s">
        <v>24</v>
      </c>
      <c r="AS16" s="6" t="s">
        <v>24</v>
      </c>
      <c r="AT16" s="136">
        <f t="shared" ref="AT16" si="308">AO16+AQ17+AS18</f>
        <v>76</v>
      </c>
      <c r="AU16" s="133" t="str">
        <f t="shared" ref="AU16" si="309">IF(AT16&gt;=75,"T","TT")</f>
        <v>T</v>
      </c>
      <c r="AV16" s="61">
        <v>77</v>
      </c>
      <c r="AW16" s="61">
        <v>79</v>
      </c>
      <c r="AX16" s="62">
        <v>65</v>
      </c>
      <c r="AY16" s="6">
        <f t="shared" ref="AY16" si="310">ROUND((((AV16)+(2*AW16)+(3*AX16))/6),0)</f>
        <v>72</v>
      </c>
      <c r="AZ16" s="6">
        <f t="shared" ref="AZ16" si="311">ROUND(AY16*0.7,0)</f>
        <v>50</v>
      </c>
      <c r="BA16" s="6" t="s">
        <v>24</v>
      </c>
      <c r="BB16" s="6" t="s">
        <v>24</v>
      </c>
      <c r="BC16" s="6" t="s">
        <v>24</v>
      </c>
      <c r="BD16" s="6" t="s">
        <v>24</v>
      </c>
      <c r="BE16" s="136">
        <f t="shared" ref="BE16" si="312">AZ16+BB17+BD18</f>
        <v>73</v>
      </c>
      <c r="BF16" s="133" t="str">
        <f t="shared" ref="BF16" si="313">IF(BE16&gt;=70,"T","TT")</f>
        <v>T</v>
      </c>
      <c r="BG16" s="17">
        <v>78</v>
      </c>
      <c r="BH16" s="6">
        <v>78</v>
      </c>
      <c r="BI16" s="6">
        <v>50</v>
      </c>
      <c r="BJ16" s="6">
        <f t="shared" ref="BJ16" si="314">ROUND((((BG16)+(2*BH16)+(3*BI16))/6),0)</f>
        <v>64</v>
      </c>
      <c r="BK16" s="6">
        <f t="shared" ref="BK16" si="315">ROUND(BJ16*0.2,0)</f>
        <v>13</v>
      </c>
      <c r="BL16" s="6" t="s">
        <v>24</v>
      </c>
      <c r="BM16" s="6" t="s">
        <v>24</v>
      </c>
      <c r="BN16" s="6" t="s">
        <v>24</v>
      </c>
      <c r="BO16" s="6" t="s">
        <v>24</v>
      </c>
      <c r="BP16" s="136">
        <f t="shared" ref="BP16" si="316">BK16+BM17+BO18</f>
        <v>77</v>
      </c>
      <c r="BQ16" s="133" t="str">
        <f t="shared" ref="BQ16" si="317">IF(BP16&gt;=75,"T","TT")</f>
        <v>T</v>
      </c>
      <c r="BR16" s="16"/>
      <c r="BS16" s="6"/>
      <c r="BT16" s="6"/>
      <c r="BU16" s="6">
        <v>78</v>
      </c>
      <c r="BV16" s="6">
        <f t="shared" ref="BV16" si="318">ROUND(BU16*0.1,0)</f>
        <v>8</v>
      </c>
      <c r="BW16" s="6" t="s">
        <v>24</v>
      </c>
      <c r="BX16" s="6" t="s">
        <v>24</v>
      </c>
      <c r="BY16" s="6" t="s">
        <v>24</v>
      </c>
      <c r="BZ16" s="6" t="s">
        <v>24</v>
      </c>
      <c r="CA16" s="136">
        <f t="shared" ref="CA16" si="319">BV16+BX17+BZ18</f>
        <v>80</v>
      </c>
      <c r="CB16" s="133" t="str">
        <f t="shared" ref="CB16" si="320">IF(CA16&gt;=75,"T","TT")</f>
        <v>T</v>
      </c>
      <c r="CC16" s="17">
        <v>78</v>
      </c>
      <c r="CD16" s="6">
        <v>75</v>
      </c>
      <c r="CE16" s="6">
        <v>84</v>
      </c>
      <c r="CF16" s="6">
        <f t="shared" ref="CF16" si="321">ROUND((((CC16)+(2*CD16)+(3*CE16))/6),0)</f>
        <v>80</v>
      </c>
      <c r="CG16" s="6">
        <f t="shared" ref="CG16" si="322">ROUND(CF16*0.8,0)</f>
        <v>64</v>
      </c>
      <c r="CH16" s="6" t="s">
        <v>24</v>
      </c>
      <c r="CI16" s="6" t="s">
        <v>24</v>
      </c>
      <c r="CJ16" s="6" t="s">
        <v>24</v>
      </c>
      <c r="CK16" s="6" t="s">
        <v>24</v>
      </c>
      <c r="CL16" s="136">
        <f t="shared" ref="CL16" si="323">CG16+CI17+CK18</f>
        <v>80</v>
      </c>
      <c r="CM16" s="133" t="str">
        <f>IF(CL16&gt;=75,"T","TT")</f>
        <v>T</v>
      </c>
      <c r="CN16" s="16">
        <v>87</v>
      </c>
      <c r="CO16" s="6">
        <v>85</v>
      </c>
      <c r="CP16" s="6">
        <v>70</v>
      </c>
      <c r="CQ16" s="6">
        <f t="shared" ref="CQ16" si="324">ROUND((((CN16)+(2*CO16)+(3*CP16))/6),0)</f>
        <v>78</v>
      </c>
      <c r="CR16" s="6">
        <f t="shared" ref="CR16" si="325">ROUND(CQ16*0.7,0)</f>
        <v>55</v>
      </c>
      <c r="CS16" s="6" t="s">
        <v>24</v>
      </c>
      <c r="CT16" s="6" t="s">
        <v>24</v>
      </c>
      <c r="CU16" s="6" t="s">
        <v>24</v>
      </c>
      <c r="CV16" s="6" t="s">
        <v>24</v>
      </c>
      <c r="CW16" s="136">
        <f t="shared" ref="CW16" si="326">CR16+CT17+CV18</f>
        <v>80</v>
      </c>
      <c r="CX16" s="133" t="str">
        <f t="shared" ref="CX16" si="327">IF(CW16&gt;=75,"T","TT")</f>
        <v>T</v>
      </c>
      <c r="CY16" s="17">
        <v>83</v>
      </c>
      <c r="CZ16" s="6">
        <v>78</v>
      </c>
      <c r="DA16" s="6">
        <v>76</v>
      </c>
      <c r="DB16" s="6">
        <f t="shared" ref="DB16" si="328">ROUND((((CY16)+(2*CZ16)+(3*DA16))/6),0)</f>
        <v>78</v>
      </c>
      <c r="DC16" s="6">
        <f t="shared" ref="DC16" si="329">ROUND(DB16*0.7,0)</f>
        <v>55</v>
      </c>
      <c r="DD16" s="6" t="s">
        <v>24</v>
      </c>
      <c r="DE16" s="6" t="s">
        <v>24</v>
      </c>
      <c r="DF16" s="6" t="s">
        <v>24</v>
      </c>
      <c r="DG16" s="6" t="s">
        <v>24</v>
      </c>
      <c r="DH16" s="136">
        <f t="shared" ref="DH16" si="330">DC16+DE17+DG18</f>
        <v>79</v>
      </c>
      <c r="DI16" s="133" t="str">
        <f t="shared" ref="DI16" si="331">IF(DH16&gt;=75,"T","TT")</f>
        <v>T</v>
      </c>
      <c r="DJ16" s="16">
        <v>79</v>
      </c>
      <c r="DK16" s="6">
        <v>75</v>
      </c>
      <c r="DL16" s="6">
        <v>59</v>
      </c>
      <c r="DM16" s="6">
        <f t="shared" ref="DM16" si="332">ROUND((((DJ16)+(2*DK16)+(3*DL16))/6),0)</f>
        <v>68</v>
      </c>
      <c r="DN16" s="6">
        <f t="shared" ref="DN16" si="333">ROUND(DM16*0.5,0)</f>
        <v>34</v>
      </c>
      <c r="DO16" s="6" t="s">
        <v>24</v>
      </c>
      <c r="DP16" s="6" t="s">
        <v>24</v>
      </c>
      <c r="DQ16" s="6" t="s">
        <v>24</v>
      </c>
      <c r="DR16" s="6" t="s">
        <v>24</v>
      </c>
      <c r="DS16" s="136">
        <f t="shared" ref="DS16" si="334">DN16+DP17+DR18</f>
        <v>77</v>
      </c>
      <c r="DT16" s="133" t="str">
        <f t="shared" ref="DT16" si="335">IF(DS16&gt;=75,"T","TT")</f>
        <v>T</v>
      </c>
      <c r="DU16" s="17">
        <v>75</v>
      </c>
      <c r="DV16" s="6">
        <v>75</v>
      </c>
      <c r="DW16" s="6">
        <v>62</v>
      </c>
      <c r="DX16" s="6">
        <f t="shared" ref="DX16" si="336">ROUND((((DU16)+(2*DV16)+(3*DW16))/6),0)</f>
        <v>69</v>
      </c>
      <c r="DY16" s="6">
        <f t="shared" ref="DY16" si="337">ROUND(DX16*0.8,0)</f>
        <v>55</v>
      </c>
      <c r="DZ16" s="6" t="s">
        <v>24</v>
      </c>
      <c r="EA16" s="6" t="s">
        <v>24</v>
      </c>
      <c r="EB16" s="6" t="s">
        <v>24</v>
      </c>
      <c r="EC16" s="6" t="s">
        <v>24</v>
      </c>
      <c r="ED16" s="136">
        <f t="shared" ref="ED16" si="338">DY16+EA17+EC18</f>
        <v>70</v>
      </c>
      <c r="EE16" s="139" t="str">
        <f t="shared" ref="EE16" si="339">IF(ED16&gt;=70,"T","TT")</f>
        <v>T</v>
      </c>
      <c r="EF16" s="16">
        <v>73</v>
      </c>
      <c r="EG16" s="6">
        <v>72</v>
      </c>
      <c r="EH16" s="6">
        <v>78</v>
      </c>
      <c r="EI16" s="6">
        <f t="shared" ref="EI16" si="340">ROUND((((EF16)+(2*EG16)+(3*EH16))/6),0)</f>
        <v>75</v>
      </c>
      <c r="EJ16" s="6">
        <f t="shared" ref="EJ16" si="341">ROUND(EI16*0.6,0)</f>
        <v>45</v>
      </c>
      <c r="EK16" s="6" t="s">
        <v>24</v>
      </c>
      <c r="EL16" s="6" t="s">
        <v>24</v>
      </c>
      <c r="EM16" s="6" t="s">
        <v>24</v>
      </c>
      <c r="EN16" s="6" t="s">
        <v>24</v>
      </c>
      <c r="EO16" s="136">
        <f t="shared" ref="EO16" si="342">EJ16+EL17+EN18</f>
        <v>76</v>
      </c>
      <c r="EP16" s="133" t="str">
        <f t="shared" ref="EP16" si="343">IF(EO16&gt;=70,"T","TT")</f>
        <v>T</v>
      </c>
      <c r="EQ16" s="17">
        <v>73</v>
      </c>
      <c r="ER16" s="17">
        <v>73</v>
      </c>
      <c r="ES16" s="6">
        <v>65</v>
      </c>
      <c r="ET16" s="6">
        <f t="shared" ref="ET16" si="344">ROUND((((EQ16)+(2*ER16)+(3*ES16))/6),0)</f>
        <v>69</v>
      </c>
      <c r="EU16" s="6">
        <f t="shared" si="87"/>
        <v>48</v>
      </c>
      <c r="EV16" s="6" t="s">
        <v>24</v>
      </c>
      <c r="EW16" s="6" t="s">
        <v>24</v>
      </c>
      <c r="EX16" s="6" t="s">
        <v>24</v>
      </c>
      <c r="EY16" s="6" t="s">
        <v>24</v>
      </c>
      <c r="EZ16" s="136">
        <f t="shared" ref="EZ16" si="345">EU16+EW17+EY18</f>
        <v>71</v>
      </c>
      <c r="FA16" s="133" t="str">
        <f t="shared" ref="FA16" si="346">IF(EZ16&gt;=70,"T","TT")</f>
        <v>T</v>
      </c>
      <c r="FB16" s="71">
        <v>75.5</v>
      </c>
      <c r="FC16" s="26">
        <v>75</v>
      </c>
      <c r="FD16" s="26">
        <v>44</v>
      </c>
      <c r="FE16" s="6">
        <f t="shared" ref="FE16" si="347">ROUND((((FB16)+(2*FC16)+(3*FD16))/6),0)</f>
        <v>60</v>
      </c>
      <c r="FF16" s="6">
        <f t="shared" si="91"/>
        <v>18</v>
      </c>
      <c r="FG16" s="6" t="s">
        <v>24</v>
      </c>
      <c r="FH16" s="6" t="s">
        <v>24</v>
      </c>
      <c r="FI16" s="6" t="s">
        <v>24</v>
      </c>
      <c r="FJ16" s="6" t="s">
        <v>24</v>
      </c>
      <c r="FK16" s="136">
        <f t="shared" ref="FK16" si="348">FF16+FH17+FJ18</f>
        <v>77</v>
      </c>
      <c r="FL16" s="133" t="str">
        <f t="shared" ref="FL16" si="349">IF(FK16&gt;=75,"T","TT")</f>
        <v>T</v>
      </c>
      <c r="FM16" s="76">
        <v>86.7</v>
      </c>
      <c r="FN16" s="26">
        <v>83</v>
      </c>
      <c r="FO16" s="6">
        <v>76</v>
      </c>
      <c r="FP16" s="6">
        <f t="shared" ref="FP16" si="350">ROUND((((FM16)+(2*FN16)+(3*FO16))/6),0)</f>
        <v>80</v>
      </c>
      <c r="FQ16" s="6">
        <f t="shared" si="95"/>
        <v>32</v>
      </c>
      <c r="FR16" s="6" t="s">
        <v>24</v>
      </c>
      <c r="FS16" s="6" t="s">
        <v>24</v>
      </c>
      <c r="FT16" s="6" t="s">
        <v>24</v>
      </c>
      <c r="FU16" s="6" t="s">
        <v>24</v>
      </c>
      <c r="FV16" s="136">
        <f t="shared" ref="FV16" si="351">FQ16+FS17+FU18</f>
        <v>78</v>
      </c>
      <c r="FW16" s="133" t="str">
        <f t="shared" ref="FW16" si="352">IF(FV16&gt;=75,"T","TT")</f>
        <v>T</v>
      </c>
      <c r="FX16" s="16">
        <v>80</v>
      </c>
      <c r="FY16" s="6">
        <v>75</v>
      </c>
      <c r="FZ16" s="6">
        <v>96</v>
      </c>
      <c r="GA16" s="6">
        <f t="shared" ref="GA16" si="353">ROUND((((FX16)+(2*FY16)+(3*FZ16))/6),0)</f>
        <v>86</v>
      </c>
      <c r="GB16" s="6">
        <f t="shared" si="99"/>
        <v>26</v>
      </c>
      <c r="GC16" s="6" t="s">
        <v>24</v>
      </c>
      <c r="GD16" s="6" t="s">
        <v>24</v>
      </c>
      <c r="GE16" s="6" t="s">
        <v>24</v>
      </c>
      <c r="GF16" s="6" t="s">
        <v>24</v>
      </c>
      <c r="GG16" s="136">
        <f t="shared" ref="GG16" si="354">GB16+GD17+GF18</f>
        <v>82</v>
      </c>
      <c r="GH16" s="133" t="str">
        <f t="shared" ref="GH16" si="355">IF(GG16&gt;=75,"T","TT")</f>
        <v>T</v>
      </c>
      <c r="GI16" s="142">
        <f>M16+X16+AI16+AT16+BE16+BP16+CA16+CL16+CW16+DH16+DS16+ED16+EO16+EZ16+FK16+FV16+GG16</f>
        <v>1305</v>
      </c>
      <c r="GJ16" s="145">
        <f t="shared" si="102"/>
        <v>76.764705882352942</v>
      </c>
      <c r="GK16" s="148">
        <f t="shared" ref="GK16" si="356">17-GL16</f>
        <v>17</v>
      </c>
      <c r="GL16" s="148">
        <f t="shared" ref="GL16" si="357">COUNTIF(C16:GH16,"TT")</f>
        <v>0</v>
      </c>
      <c r="GM16" s="148" t="str">
        <f t="shared" ref="GM16" si="358">IF(GL16&lt;=3,"N","TN")</f>
        <v>N</v>
      </c>
      <c r="GN16" s="148">
        <f>RANK(GI16,$GI$7:$GI$138,0)</f>
        <v>14</v>
      </c>
      <c r="GO16" s="127" t="str">
        <f t="shared" ref="GO16" si="359">IF(AND(AI16&gt;=75,AT16&gt;=75,FV16&gt;=75),"YA","TIDAK")</f>
        <v>YA</v>
      </c>
      <c r="GP16" s="130" t="str">
        <f t="shared" ref="GP16" si="360">IF(AND(BE16&gt;=70,ED16&gt;=70,EO16&gt;=70,EZ16&gt;=70),"YA","TIDAK")</f>
        <v>YA</v>
      </c>
      <c r="GQ16" s="130" t="str">
        <f t="shared" ref="GQ16" si="361">IF(AND(CL16&gt;=75,CW16&gt;=75,DH16&gt;=75,DS16&gt;=75),"YA","TIDAK")</f>
        <v>YA</v>
      </c>
      <c r="GR16" s="127"/>
    </row>
    <row r="17" spans="1:200" ht="15.75" customHeight="1" thickBot="1" x14ac:dyDescent="0.3">
      <c r="A17" s="155"/>
      <c r="B17" s="158"/>
      <c r="C17" s="11" t="s">
        <v>4</v>
      </c>
      <c r="D17" s="18">
        <v>78</v>
      </c>
      <c r="E17" s="8">
        <v>80</v>
      </c>
      <c r="F17" s="8">
        <v>82</v>
      </c>
      <c r="G17" s="26" t="s">
        <v>24</v>
      </c>
      <c r="H17" s="8" t="s">
        <v>24</v>
      </c>
      <c r="I17" s="8">
        <f t="shared" ref="I17" si="362">ROUND((((D17)+(2*E17)+(3*F17))/6),0)</f>
        <v>81</v>
      </c>
      <c r="J17" s="8">
        <f t="shared" ref="J17" si="363">ROUND(I17*0.25,0)</f>
        <v>20</v>
      </c>
      <c r="K17" s="8" t="s">
        <v>24</v>
      </c>
      <c r="L17" s="8" t="s">
        <v>24</v>
      </c>
      <c r="M17" s="137"/>
      <c r="N17" s="134"/>
      <c r="O17" s="7">
        <v>75</v>
      </c>
      <c r="P17" s="7">
        <v>75</v>
      </c>
      <c r="Q17" s="7">
        <v>75</v>
      </c>
      <c r="R17" s="8" t="s">
        <v>24</v>
      </c>
      <c r="S17" s="8" t="s">
        <v>24</v>
      </c>
      <c r="T17" s="8">
        <f t="shared" ref="T17" si="364">ROUND((((O17)+(2*P17)+(3*Q17))/6),0)</f>
        <v>75</v>
      </c>
      <c r="U17" s="8">
        <f t="shared" ref="U17" si="365">ROUND(T17*0.1,0)</f>
        <v>8</v>
      </c>
      <c r="V17" s="8" t="s">
        <v>24</v>
      </c>
      <c r="W17" s="8" t="s">
        <v>24</v>
      </c>
      <c r="X17" s="137"/>
      <c r="Y17" s="134"/>
      <c r="Z17" s="18">
        <v>80</v>
      </c>
      <c r="AA17" s="8">
        <v>79</v>
      </c>
      <c r="AB17" s="8">
        <v>80</v>
      </c>
      <c r="AC17" s="8" t="s">
        <v>24</v>
      </c>
      <c r="AD17" s="8" t="s">
        <v>24</v>
      </c>
      <c r="AE17" s="8">
        <f t="shared" ref="AE17" si="366">ROUND((((Z17)+(2*AA17)+(3*AB17))/6),0)</f>
        <v>80</v>
      </c>
      <c r="AF17" s="8">
        <f t="shared" ref="AF17" si="367">ROUND(AE17*0.5,0)</f>
        <v>40</v>
      </c>
      <c r="AG17" s="8" t="s">
        <v>24</v>
      </c>
      <c r="AH17" s="8" t="s">
        <v>24</v>
      </c>
      <c r="AI17" s="137"/>
      <c r="AJ17" s="134"/>
      <c r="AK17" s="7">
        <v>75</v>
      </c>
      <c r="AL17" s="7">
        <v>75</v>
      </c>
      <c r="AM17" s="7">
        <v>75</v>
      </c>
      <c r="AN17" s="8" t="s">
        <v>24</v>
      </c>
      <c r="AO17" s="8" t="s">
        <v>24</v>
      </c>
      <c r="AP17" s="8">
        <f t="shared" ref="AP17" si="368">ROUND((((AK17)+(2*AL17)+(3*AM17))/6),0)</f>
        <v>75</v>
      </c>
      <c r="AQ17" s="8">
        <f t="shared" ref="AQ17" si="369">ROUND(AP17*0.5,0)</f>
        <v>38</v>
      </c>
      <c r="AR17" s="8" t="s">
        <v>24</v>
      </c>
      <c r="AS17" s="8" t="s">
        <v>24</v>
      </c>
      <c r="AT17" s="137"/>
      <c r="AU17" s="134"/>
      <c r="AV17" s="18">
        <v>75</v>
      </c>
      <c r="AW17" s="18">
        <v>75</v>
      </c>
      <c r="AX17" s="18">
        <v>75</v>
      </c>
      <c r="AY17" s="8" t="s">
        <v>24</v>
      </c>
      <c r="AZ17" s="8" t="s">
        <v>24</v>
      </c>
      <c r="BA17" s="8">
        <f t="shared" ref="BA17" si="370">ROUND((((AV17)+(2*AW17)+(3*AX17))/6),0)</f>
        <v>75</v>
      </c>
      <c r="BB17" s="8">
        <f t="shared" ref="BB17" si="371">ROUND(BA17*0.1,0)</f>
        <v>8</v>
      </c>
      <c r="BC17" s="8" t="s">
        <v>24</v>
      </c>
      <c r="BD17" s="8" t="s">
        <v>24</v>
      </c>
      <c r="BE17" s="137"/>
      <c r="BF17" s="134"/>
      <c r="BG17" s="7">
        <v>80</v>
      </c>
      <c r="BH17" s="8">
        <v>79</v>
      </c>
      <c r="BI17" s="8">
        <v>80</v>
      </c>
      <c r="BJ17" s="8" t="s">
        <v>24</v>
      </c>
      <c r="BK17" s="8" t="s">
        <v>24</v>
      </c>
      <c r="BL17" s="8">
        <f t="shared" ref="BL17" si="372">ROUND((((BG17)+(2*BH17)+(3*BI17))/6),0)</f>
        <v>80</v>
      </c>
      <c r="BM17" s="8">
        <f t="shared" ref="BM17" si="373">ROUND(BL17*0.5,0)</f>
        <v>40</v>
      </c>
      <c r="BN17" s="8" t="s">
        <v>24</v>
      </c>
      <c r="BO17" s="8" t="s">
        <v>24</v>
      </c>
      <c r="BP17" s="137"/>
      <c r="BQ17" s="134"/>
      <c r="BR17" s="18"/>
      <c r="BS17" s="8"/>
      <c r="BT17" s="8"/>
      <c r="BU17" s="8" t="s">
        <v>24</v>
      </c>
      <c r="BV17" s="8" t="s">
        <v>24</v>
      </c>
      <c r="BW17" s="8">
        <v>79</v>
      </c>
      <c r="BX17" s="8">
        <f t="shared" ref="BX17" si="374">ROUND(BW17*0.5,0)</f>
        <v>40</v>
      </c>
      <c r="BY17" s="8" t="s">
        <v>24</v>
      </c>
      <c r="BZ17" s="8" t="s">
        <v>24</v>
      </c>
      <c r="CA17" s="137"/>
      <c r="CB17" s="134"/>
      <c r="CC17" s="7">
        <v>78</v>
      </c>
      <c r="CD17" s="7">
        <v>78</v>
      </c>
      <c r="CE17" s="7">
        <v>84</v>
      </c>
      <c r="CF17" s="8" t="s">
        <v>24</v>
      </c>
      <c r="CG17" s="8" t="s">
        <v>24</v>
      </c>
      <c r="CH17" s="8">
        <f t="shared" ref="CH17" si="375">ROUND((((CC17)+(2*CD17)+(3*CE17))/6),0)</f>
        <v>81</v>
      </c>
      <c r="CI17" s="8">
        <f t="shared" ref="CI17" si="376">ROUND(CH17*0.1,0)</f>
        <v>8</v>
      </c>
      <c r="CJ17" s="8" t="s">
        <v>24</v>
      </c>
      <c r="CK17" s="8" t="s">
        <v>24</v>
      </c>
      <c r="CL17" s="137"/>
      <c r="CM17" s="134"/>
      <c r="CN17" s="18">
        <v>86</v>
      </c>
      <c r="CO17" s="8">
        <v>88</v>
      </c>
      <c r="CP17" s="8">
        <v>84</v>
      </c>
      <c r="CQ17" s="8" t="s">
        <v>24</v>
      </c>
      <c r="CR17" s="8" t="s">
        <v>24</v>
      </c>
      <c r="CS17" s="8">
        <f t="shared" ref="CS17" si="377">ROUND((((CN17)+(2*CO17)+(3*CP17))/6),0)</f>
        <v>86</v>
      </c>
      <c r="CT17" s="8">
        <f t="shared" ref="CT17" si="378">ROUND(CS17*0.2,0)</f>
        <v>17</v>
      </c>
      <c r="CU17" s="8" t="s">
        <v>24</v>
      </c>
      <c r="CV17" s="8" t="s">
        <v>24</v>
      </c>
      <c r="CW17" s="137"/>
      <c r="CX17" s="134"/>
      <c r="CY17" s="7">
        <v>80</v>
      </c>
      <c r="CZ17" s="8">
        <v>80</v>
      </c>
      <c r="DA17" s="8">
        <v>80</v>
      </c>
      <c r="DB17" s="8" t="s">
        <v>24</v>
      </c>
      <c r="DC17" s="8" t="s">
        <v>24</v>
      </c>
      <c r="DD17" s="8">
        <f t="shared" ref="DD17" si="379">ROUND((((CY17)+(2*CZ17)+(3*DA17))/6),0)</f>
        <v>80</v>
      </c>
      <c r="DE17" s="8">
        <f t="shared" ref="DE17" si="380">ROUND(DD17*0.2,0)</f>
        <v>16</v>
      </c>
      <c r="DF17" s="8" t="s">
        <v>24</v>
      </c>
      <c r="DG17" s="8" t="s">
        <v>24</v>
      </c>
      <c r="DH17" s="137"/>
      <c r="DI17" s="134"/>
      <c r="DJ17" s="18">
        <v>80</v>
      </c>
      <c r="DK17" s="8">
        <v>86</v>
      </c>
      <c r="DL17" s="8">
        <v>87</v>
      </c>
      <c r="DM17" s="8" t="s">
        <v>24</v>
      </c>
      <c r="DN17" s="8" t="s">
        <v>24</v>
      </c>
      <c r="DO17" s="8">
        <f t="shared" ref="DO17" si="381">ROUND((((DJ17)+(2*DK17)+(3*DL17))/6),0)</f>
        <v>86</v>
      </c>
      <c r="DP17" s="8">
        <f t="shared" ref="DP17" si="382">ROUND(DO17*0.2,0)</f>
        <v>17</v>
      </c>
      <c r="DQ17" s="8" t="s">
        <v>24</v>
      </c>
      <c r="DR17" s="8" t="s">
        <v>24</v>
      </c>
      <c r="DS17" s="137"/>
      <c r="DT17" s="134"/>
      <c r="DU17" s="7">
        <v>75</v>
      </c>
      <c r="DV17" s="7">
        <v>75</v>
      </c>
      <c r="DW17" s="7">
        <v>75</v>
      </c>
      <c r="DX17" s="8" t="s">
        <v>24</v>
      </c>
      <c r="DY17" s="8" t="s">
        <v>24</v>
      </c>
      <c r="DZ17" s="8">
        <f t="shared" ref="DZ17" si="383">ROUND((((DU17)+(2*DV17)+(3*DW17))/6),0)</f>
        <v>75</v>
      </c>
      <c r="EA17" s="8">
        <f t="shared" ref="EA17" si="384">ROUND(DZ17*0.15,0)</f>
        <v>11</v>
      </c>
      <c r="EB17" s="8" t="s">
        <v>24</v>
      </c>
      <c r="EC17" s="8" t="s">
        <v>24</v>
      </c>
      <c r="ED17" s="137"/>
      <c r="EE17" s="140"/>
      <c r="EF17" s="18">
        <v>76</v>
      </c>
      <c r="EG17" s="8">
        <v>76</v>
      </c>
      <c r="EH17" s="8">
        <v>76</v>
      </c>
      <c r="EI17" s="8" t="s">
        <v>24</v>
      </c>
      <c r="EJ17" s="8" t="s">
        <v>24</v>
      </c>
      <c r="EK17" s="8">
        <f t="shared" ref="EK17" si="385">ROUND((((EF17)+(2*EG17)+(3*EH17))/6),0)</f>
        <v>76</v>
      </c>
      <c r="EL17" s="8">
        <f t="shared" ref="EL17" si="386">ROUND(EK17*0.3,0)</f>
        <v>23</v>
      </c>
      <c r="EM17" s="8" t="s">
        <v>24</v>
      </c>
      <c r="EN17" s="8" t="s">
        <v>24</v>
      </c>
      <c r="EO17" s="137"/>
      <c r="EP17" s="134"/>
      <c r="EQ17" s="7">
        <v>75</v>
      </c>
      <c r="ER17" s="7">
        <v>75</v>
      </c>
      <c r="ES17" s="7">
        <v>75</v>
      </c>
      <c r="ET17" s="8" t="s">
        <v>24</v>
      </c>
      <c r="EU17" s="8" t="s">
        <v>24</v>
      </c>
      <c r="EV17" s="8">
        <f t="shared" ref="EV17" si="387">ROUND((((EQ17)+(2*ER17)+(3*ES17))/6),0)</f>
        <v>75</v>
      </c>
      <c r="EW17" s="8">
        <f t="shared" si="132"/>
        <v>15</v>
      </c>
      <c r="EX17" s="8" t="s">
        <v>24</v>
      </c>
      <c r="EY17" s="8" t="s">
        <v>24</v>
      </c>
      <c r="EZ17" s="137"/>
      <c r="FA17" s="134"/>
      <c r="FB17" s="66">
        <v>85.52</v>
      </c>
      <c r="FC17" s="29">
        <v>85</v>
      </c>
      <c r="FD17" s="29">
        <v>86.07</v>
      </c>
      <c r="FE17" s="8" t="s">
        <v>24</v>
      </c>
      <c r="FF17" s="8" t="s">
        <v>24</v>
      </c>
      <c r="FG17" s="8">
        <f t="shared" ref="FG17" si="388">ROUND((((FB17)+(2*FC17)+(3*FD17))/6),0)</f>
        <v>86</v>
      </c>
      <c r="FH17" s="8">
        <f t="shared" si="134"/>
        <v>43</v>
      </c>
      <c r="FI17" s="8" t="s">
        <v>24</v>
      </c>
      <c r="FJ17" s="8" t="s">
        <v>24</v>
      </c>
      <c r="FK17" s="137"/>
      <c r="FL17" s="134"/>
      <c r="FM17" s="74">
        <v>78.7</v>
      </c>
      <c r="FN17" s="29">
        <v>78</v>
      </c>
      <c r="FO17" s="29">
        <v>78</v>
      </c>
      <c r="FP17" s="8" t="s">
        <v>24</v>
      </c>
      <c r="FQ17" s="8" t="s">
        <v>24</v>
      </c>
      <c r="FR17" s="8">
        <f t="shared" ref="FR17" si="389">ROUND((((FM17)+(2*FN17)+(3*FO17))/6),0)</f>
        <v>78</v>
      </c>
      <c r="FS17" s="8">
        <f t="shared" si="136"/>
        <v>31</v>
      </c>
      <c r="FT17" s="8" t="s">
        <v>24</v>
      </c>
      <c r="FU17" s="8" t="s">
        <v>24</v>
      </c>
      <c r="FV17" s="137"/>
      <c r="FW17" s="134"/>
      <c r="FX17" s="18">
        <v>80</v>
      </c>
      <c r="FY17" s="18">
        <v>78</v>
      </c>
      <c r="FZ17" s="18">
        <v>80</v>
      </c>
      <c r="GA17" s="8" t="s">
        <v>24</v>
      </c>
      <c r="GB17" s="8" t="s">
        <v>24</v>
      </c>
      <c r="GC17" s="8">
        <f t="shared" ref="GC17" si="390">ROUND((((FX17)+(2*FY17)+(3*FZ17))/6),0)</f>
        <v>79</v>
      </c>
      <c r="GD17" s="8">
        <f t="shared" si="138"/>
        <v>40</v>
      </c>
      <c r="GE17" s="8" t="s">
        <v>24</v>
      </c>
      <c r="GF17" s="8" t="s">
        <v>24</v>
      </c>
      <c r="GG17" s="137"/>
      <c r="GH17" s="134"/>
      <c r="GI17" s="143"/>
      <c r="GJ17" s="146"/>
      <c r="GK17" s="149"/>
      <c r="GL17" s="149"/>
      <c r="GM17" s="149"/>
      <c r="GN17" s="149"/>
      <c r="GO17" s="128"/>
      <c r="GP17" s="131"/>
      <c r="GQ17" s="131"/>
      <c r="GR17" s="128"/>
    </row>
    <row r="18" spans="1:200" ht="15.75" customHeight="1" thickBot="1" x14ac:dyDescent="0.3">
      <c r="A18" s="156"/>
      <c r="B18" s="159"/>
      <c r="C18" s="12" t="s">
        <v>5</v>
      </c>
      <c r="D18" s="19">
        <v>80</v>
      </c>
      <c r="E18" s="20">
        <v>78</v>
      </c>
      <c r="F18" s="20">
        <v>85</v>
      </c>
      <c r="G18" s="26" t="s">
        <v>24</v>
      </c>
      <c r="H18" s="20" t="s">
        <v>24</v>
      </c>
      <c r="I18" s="20" t="s">
        <v>24</v>
      </c>
      <c r="J18" s="20" t="s">
        <v>24</v>
      </c>
      <c r="K18" s="20">
        <f t="shared" ref="K18" si="391">ROUND((((D18)+(2*E18)+(3*F18))/6),0)</f>
        <v>82</v>
      </c>
      <c r="L18" s="20">
        <f t="shared" ref="L18" si="392">ROUND(K18*0.35,0)</f>
        <v>29</v>
      </c>
      <c r="M18" s="138"/>
      <c r="N18" s="135"/>
      <c r="O18" s="21">
        <v>80</v>
      </c>
      <c r="P18" s="21">
        <v>80</v>
      </c>
      <c r="Q18" s="21">
        <v>80</v>
      </c>
      <c r="R18" s="20" t="s">
        <v>24</v>
      </c>
      <c r="S18" s="20" t="s">
        <v>24</v>
      </c>
      <c r="T18" s="20" t="s">
        <v>24</v>
      </c>
      <c r="U18" s="20" t="s">
        <v>24</v>
      </c>
      <c r="V18" s="20">
        <f t="shared" ref="V18" si="393">ROUND((((O18)+(2*P18)+(3*Q18))/6),0)</f>
        <v>80</v>
      </c>
      <c r="W18" s="20">
        <f t="shared" ref="W18" si="394">ROUND(V18*0.5,0)</f>
        <v>40</v>
      </c>
      <c r="X18" s="138"/>
      <c r="Y18" s="135"/>
      <c r="Z18" s="19">
        <v>82</v>
      </c>
      <c r="AA18" s="20">
        <v>80</v>
      </c>
      <c r="AB18" s="20">
        <v>82</v>
      </c>
      <c r="AC18" s="20" t="s">
        <v>24</v>
      </c>
      <c r="AD18" s="20" t="s">
        <v>24</v>
      </c>
      <c r="AE18" s="20" t="s">
        <v>24</v>
      </c>
      <c r="AF18" s="20" t="s">
        <v>24</v>
      </c>
      <c r="AG18" s="20">
        <f t="shared" ref="AG18" si="395">ROUND((((Z18)+(2*AA18)+(3*AB18))/6),0)</f>
        <v>81</v>
      </c>
      <c r="AH18" s="20">
        <f t="shared" ref="AH18" si="396">ROUND(AG18*0.2,0)</f>
        <v>16</v>
      </c>
      <c r="AI18" s="138"/>
      <c r="AJ18" s="135"/>
      <c r="AK18" s="21">
        <v>78</v>
      </c>
      <c r="AL18" s="21">
        <v>78</v>
      </c>
      <c r="AM18" s="21">
        <v>78</v>
      </c>
      <c r="AN18" s="20" t="s">
        <v>24</v>
      </c>
      <c r="AO18" s="20" t="s">
        <v>24</v>
      </c>
      <c r="AP18" s="20" t="s">
        <v>24</v>
      </c>
      <c r="AQ18" s="20" t="s">
        <v>24</v>
      </c>
      <c r="AR18" s="20">
        <f t="shared" ref="AR18" si="397">ROUND((((AK18)+(2*AL18)+(3*AM18))/6),0)</f>
        <v>78</v>
      </c>
      <c r="AS18" s="20">
        <f t="shared" ref="AS18" si="398">ROUND(AR18*0.2,0)</f>
        <v>16</v>
      </c>
      <c r="AT18" s="138"/>
      <c r="AU18" s="135"/>
      <c r="AV18" s="18">
        <v>75</v>
      </c>
      <c r="AW18" s="18">
        <v>75</v>
      </c>
      <c r="AX18" s="18">
        <v>76</v>
      </c>
      <c r="AY18" s="20" t="s">
        <v>24</v>
      </c>
      <c r="AZ18" s="20" t="s">
        <v>24</v>
      </c>
      <c r="BA18" s="20" t="s">
        <v>24</v>
      </c>
      <c r="BB18" s="20" t="s">
        <v>24</v>
      </c>
      <c r="BC18" s="20">
        <f t="shared" ref="BC18" si="399">ROUND((((AV18)+(2*AW18)+(3*AX18))/6),0)</f>
        <v>76</v>
      </c>
      <c r="BD18" s="20">
        <f t="shared" ref="BD18" si="400">ROUND(BC18*0.2,0)</f>
        <v>15</v>
      </c>
      <c r="BE18" s="138"/>
      <c r="BF18" s="135"/>
      <c r="BG18" s="21">
        <v>79</v>
      </c>
      <c r="BH18" s="20">
        <v>80</v>
      </c>
      <c r="BI18" s="20">
        <v>80</v>
      </c>
      <c r="BJ18" s="23" t="s">
        <v>24</v>
      </c>
      <c r="BK18" s="23" t="s">
        <v>24</v>
      </c>
      <c r="BL18" s="23" t="s">
        <v>24</v>
      </c>
      <c r="BM18" s="23" t="s">
        <v>24</v>
      </c>
      <c r="BN18" s="23">
        <f t="shared" ref="BN18" si="401">ROUND((((BG18)+(2*BH18)+(3*BI18))/6),0)</f>
        <v>80</v>
      </c>
      <c r="BO18" s="23">
        <f t="shared" ref="BO18" si="402">ROUND(BN18*0.3,0)</f>
        <v>24</v>
      </c>
      <c r="BP18" s="138"/>
      <c r="BQ18" s="135"/>
      <c r="BR18" s="19"/>
      <c r="BS18" s="20"/>
      <c r="BT18" s="20"/>
      <c r="BU18" s="23" t="s">
        <v>24</v>
      </c>
      <c r="BV18" s="23" t="s">
        <v>24</v>
      </c>
      <c r="BW18" s="23" t="s">
        <v>24</v>
      </c>
      <c r="BX18" s="23" t="s">
        <v>24</v>
      </c>
      <c r="BY18" s="23">
        <v>79</v>
      </c>
      <c r="BZ18" s="23">
        <f t="shared" ref="BZ18" si="403">ROUND(BY18*0.4,0)</f>
        <v>32</v>
      </c>
      <c r="CA18" s="138"/>
      <c r="CB18" s="135"/>
      <c r="CC18" s="7">
        <v>78</v>
      </c>
      <c r="CD18" s="7">
        <v>78</v>
      </c>
      <c r="CE18" s="7">
        <v>82</v>
      </c>
      <c r="CF18" s="23" t="s">
        <v>24</v>
      </c>
      <c r="CG18" s="23" t="s">
        <v>24</v>
      </c>
      <c r="CH18" s="23" t="s">
        <v>24</v>
      </c>
      <c r="CI18" s="23" t="s">
        <v>24</v>
      </c>
      <c r="CJ18" s="23">
        <f t="shared" ref="CJ18" si="404">ROUND((((CC18)+(2*CD18)+(3*CE18))/6),0)</f>
        <v>80</v>
      </c>
      <c r="CK18" s="23">
        <f t="shared" ref="CK18" si="405">ROUND(CJ18*0.1,0)</f>
        <v>8</v>
      </c>
      <c r="CL18" s="138"/>
      <c r="CM18" s="135"/>
      <c r="CN18" s="19">
        <v>85</v>
      </c>
      <c r="CO18" s="20">
        <v>83</v>
      </c>
      <c r="CP18" s="20">
        <v>82</v>
      </c>
      <c r="CQ18" s="23" t="s">
        <v>24</v>
      </c>
      <c r="CR18" s="23" t="s">
        <v>24</v>
      </c>
      <c r="CS18" s="23" t="s">
        <v>24</v>
      </c>
      <c r="CT18" s="23" t="s">
        <v>24</v>
      </c>
      <c r="CU18" s="23">
        <f t="shared" ref="CU18" si="406">ROUND((((CN18)+(2*CO18)+(3*CP18))/6),0)</f>
        <v>83</v>
      </c>
      <c r="CV18" s="23">
        <f t="shared" ref="CV18" si="407">ROUND(CU18*0.1,0)</f>
        <v>8</v>
      </c>
      <c r="CW18" s="138"/>
      <c r="CX18" s="135"/>
      <c r="CY18" s="21">
        <v>80</v>
      </c>
      <c r="CZ18" s="20">
        <v>80</v>
      </c>
      <c r="DA18" s="20">
        <v>80</v>
      </c>
      <c r="DB18" s="23" t="s">
        <v>24</v>
      </c>
      <c r="DC18" s="23" t="s">
        <v>24</v>
      </c>
      <c r="DD18" s="23" t="s">
        <v>24</v>
      </c>
      <c r="DE18" s="23" t="s">
        <v>24</v>
      </c>
      <c r="DF18" s="23">
        <f t="shared" ref="DF18" si="408">ROUND((((CY18)+(2*CZ18)+(3*DA18))/6),0)</f>
        <v>80</v>
      </c>
      <c r="DG18" s="23">
        <f t="shared" ref="DG18" si="409">ROUND(DF18*0.1,0)</f>
        <v>8</v>
      </c>
      <c r="DH18" s="138"/>
      <c r="DI18" s="135"/>
      <c r="DJ18" s="19">
        <v>80</v>
      </c>
      <c r="DK18" s="20">
        <v>86</v>
      </c>
      <c r="DL18" s="20">
        <v>87</v>
      </c>
      <c r="DM18" s="23" t="s">
        <v>24</v>
      </c>
      <c r="DN18" s="23" t="s">
        <v>24</v>
      </c>
      <c r="DO18" s="23" t="s">
        <v>24</v>
      </c>
      <c r="DP18" s="23" t="s">
        <v>24</v>
      </c>
      <c r="DQ18" s="23">
        <f t="shared" ref="DQ18" si="410">ROUND((((DJ18)+(2*DK18)+(3*DL18))/6),0)</f>
        <v>86</v>
      </c>
      <c r="DR18" s="23">
        <f t="shared" ref="DR18" si="411">ROUND(DQ18*0.3,0)</f>
        <v>26</v>
      </c>
      <c r="DS18" s="138"/>
      <c r="DT18" s="135"/>
      <c r="DU18" s="7">
        <v>75</v>
      </c>
      <c r="DV18" s="7">
        <v>75</v>
      </c>
      <c r="DW18" s="7">
        <v>75</v>
      </c>
      <c r="DX18" s="23" t="s">
        <v>24</v>
      </c>
      <c r="DY18" s="23" t="s">
        <v>24</v>
      </c>
      <c r="DZ18" s="23" t="s">
        <v>24</v>
      </c>
      <c r="EA18" s="23" t="s">
        <v>24</v>
      </c>
      <c r="EB18" s="23">
        <f t="shared" ref="EB18" si="412">ROUND((((DU18)+(2*DV18)+(3*DW18))/6),0)</f>
        <v>75</v>
      </c>
      <c r="EC18" s="23">
        <f t="shared" ref="EC18" si="413">ROUND(EB18*0.05,0)</f>
        <v>4</v>
      </c>
      <c r="ED18" s="138"/>
      <c r="EE18" s="141"/>
      <c r="EF18" s="19">
        <v>78</v>
      </c>
      <c r="EG18" s="20">
        <v>78</v>
      </c>
      <c r="EH18" s="20">
        <v>78</v>
      </c>
      <c r="EI18" s="23" t="s">
        <v>24</v>
      </c>
      <c r="EJ18" s="23" t="s">
        <v>24</v>
      </c>
      <c r="EK18" s="23" t="s">
        <v>24</v>
      </c>
      <c r="EL18" s="23" t="s">
        <v>24</v>
      </c>
      <c r="EM18" s="23">
        <f t="shared" ref="EM18" si="414">ROUND((((EF18)+(2*EG18)+(3*EH18))/6),0)</f>
        <v>78</v>
      </c>
      <c r="EN18" s="23">
        <f t="shared" ref="EN18" si="415">ROUND(EM18*0.1,0)</f>
        <v>8</v>
      </c>
      <c r="EO18" s="138"/>
      <c r="EP18" s="135"/>
      <c r="EQ18" s="7">
        <v>75</v>
      </c>
      <c r="ER18" s="7">
        <v>75</v>
      </c>
      <c r="ES18" s="7">
        <v>75</v>
      </c>
      <c r="ET18" s="23" t="s">
        <v>24</v>
      </c>
      <c r="EU18" s="23" t="s">
        <v>24</v>
      </c>
      <c r="EV18" s="23" t="s">
        <v>24</v>
      </c>
      <c r="EW18" s="23" t="s">
        <v>24</v>
      </c>
      <c r="EX18" s="23">
        <f t="shared" ref="EX18" si="416">ROUND((((EQ18)+(2*ER18)+(3*ES18))/6),0)</f>
        <v>75</v>
      </c>
      <c r="EY18" s="23">
        <f t="shared" si="163"/>
        <v>8</v>
      </c>
      <c r="EZ18" s="138"/>
      <c r="FA18" s="135"/>
      <c r="FB18" s="67">
        <v>80.400000000000006</v>
      </c>
      <c r="FC18" s="68">
        <v>80</v>
      </c>
      <c r="FD18" s="68">
        <v>80.900000000000006</v>
      </c>
      <c r="FE18" s="23" t="s">
        <v>24</v>
      </c>
      <c r="FF18" s="23" t="s">
        <v>24</v>
      </c>
      <c r="FG18" s="23" t="s">
        <v>24</v>
      </c>
      <c r="FH18" s="23" t="s">
        <v>24</v>
      </c>
      <c r="FI18" s="23">
        <f t="shared" ref="FI18" si="417">ROUND((((FB18)+(2*FC18)+(3*FD18))/6),0)</f>
        <v>81</v>
      </c>
      <c r="FJ18" s="23">
        <f t="shared" si="165"/>
        <v>16</v>
      </c>
      <c r="FK18" s="138"/>
      <c r="FL18" s="135"/>
      <c r="FM18" s="75">
        <v>77.400000000000006</v>
      </c>
      <c r="FN18" s="68">
        <v>77</v>
      </c>
      <c r="FO18" s="68">
        <v>77</v>
      </c>
      <c r="FP18" s="23" t="s">
        <v>24</v>
      </c>
      <c r="FQ18" s="23" t="s">
        <v>24</v>
      </c>
      <c r="FR18" s="23" t="s">
        <v>24</v>
      </c>
      <c r="FS18" s="23" t="s">
        <v>24</v>
      </c>
      <c r="FT18" s="23">
        <f t="shared" ref="FT18" si="418">ROUND((((FM18)+(2*FN18)+(3*FO18))/6),0)</f>
        <v>77</v>
      </c>
      <c r="FU18" s="23">
        <f t="shared" si="167"/>
        <v>15</v>
      </c>
      <c r="FV18" s="138"/>
      <c r="FW18" s="135"/>
      <c r="FX18" s="18">
        <v>80</v>
      </c>
      <c r="FY18" s="18">
        <v>78</v>
      </c>
      <c r="FZ18" s="18">
        <v>80</v>
      </c>
      <c r="GA18" s="23" t="s">
        <v>24</v>
      </c>
      <c r="GB18" s="23" t="s">
        <v>24</v>
      </c>
      <c r="GC18" s="23" t="s">
        <v>24</v>
      </c>
      <c r="GD18" s="23" t="s">
        <v>24</v>
      </c>
      <c r="GE18" s="23">
        <f t="shared" ref="GE18" si="419">ROUND((((FX18)+(2*FY18)+(3*FZ18))/6),0)</f>
        <v>79</v>
      </c>
      <c r="GF18" s="23">
        <f t="shared" si="169"/>
        <v>16</v>
      </c>
      <c r="GG18" s="138"/>
      <c r="GH18" s="135"/>
      <c r="GI18" s="144"/>
      <c r="GJ18" s="147"/>
      <c r="GK18" s="150"/>
      <c r="GL18" s="150"/>
      <c r="GM18" s="150"/>
      <c r="GN18" s="150"/>
      <c r="GO18" s="129"/>
      <c r="GP18" s="132"/>
      <c r="GQ18" s="132"/>
      <c r="GR18" s="129"/>
    </row>
    <row r="19" spans="1:200" ht="15.75" customHeight="1" thickBot="1" x14ac:dyDescent="0.3">
      <c r="A19" s="154">
        <v>5</v>
      </c>
      <c r="B19" s="157" t="s">
        <v>83</v>
      </c>
      <c r="C19" s="14" t="s">
        <v>3</v>
      </c>
      <c r="D19" s="24">
        <v>77</v>
      </c>
      <c r="E19" s="25">
        <v>76</v>
      </c>
      <c r="F19" s="25">
        <v>72</v>
      </c>
      <c r="G19" s="26">
        <f t="shared" si="36"/>
        <v>74</v>
      </c>
      <c r="H19" s="6">
        <f t="shared" ref="H19" si="420">ROUND(G19*0.4,0)</f>
        <v>30</v>
      </c>
      <c r="I19" s="6" t="s">
        <v>24</v>
      </c>
      <c r="J19" s="6" t="s">
        <v>24</v>
      </c>
      <c r="K19" s="6" t="s">
        <v>24</v>
      </c>
      <c r="L19" s="6" t="s">
        <v>24</v>
      </c>
      <c r="M19" s="136">
        <f t="shared" ref="M19" si="421">H19+J20+L21</f>
        <v>79</v>
      </c>
      <c r="N19" s="133" t="str">
        <f t="shared" ref="N19" si="422">IF(M19&gt;=75,"T","TT")</f>
        <v>T</v>
      </c>
      <c r="O19" s="5">
        <v>80</v>
      </c>
      <c r="P19" s="25">
        <v>80</v>
      </c>
      <c r="Q19" s="25">
        <v>80</v>
      </c>
      <c r="R19" s="6">
        <f t="shared" ref="R19" si="423">ROUND((((O19)+(2*P19)+(3*Q19))/6),0)</f>
        <v>80</v>
      </c>
      <c r="S19" s="6">
        <f t="shared" ref="S19:S34" si="424">ROUND(R19*0.4,0)</f>
        <v>32</v>
      </c>
      <c r="T19" s="6" t="s">
        <v>24</v>
      </c>
      <c r="U19" s="6" t="s">
        <v>24</v>
      </c>
      <c r="V19" s="6" t="s">
        <v>24</v>
      </c>
      <c r="W19" s="6" t="s">
        <v>24</v>
      </c>
      <c r="X19" s="136">
        <f t="shared" ref="X19" si="425">S19+U20+W21</f>
        <v>80</v>
      </c>
      <c r="Y19" s="133" t="str">
        <f t="shared" ref="Y19" si="426">IF(X19&gt;=75,"T","TT")</f>
        <v>T</v>
      </c>
      <c r="Z19" s="24">
        <v>82</v>
      </c>
      <c r="AA19" s="25">
        <v>79</v>
      </c>
      <c r="AB19" s="25">
        <v>72</v>
      </c>
      <c r="AC19" s="6">
        <f t="shared" ref="AC19" si="427">ROUND((((Z19)+(2*AA19)+(3*AB19))/6),0)</f>
        <v>76</v>
      </c>
      <c r="AD19" s="6">
        <f t="shared" ref="AD19" si="428">ROUND(AC19*0.3,0)</f>
        <v>23</v>
      </c>
      <c r="AE19" s="6" t="s">
        <v>24</v>
      </c>
      <c r="AF19" s="6" t="s">
        <v>24</v>
      </c>
      <c r="AG19" s="6" t="s">
        <v>24</v>
      </c>
      <c r="AH19" s="6" t="s">
        <v>24</v>
      </c>
      <c r="AI19" s="136">
        <f t="shared" ref="AI19" si="429">AD19+AF20+AH21</f>
        <v>80</v>
      </c>
      <c r="AJ19" s="133" t="str">
        <f t="shared" ref="AJ19" si="430">IF(AI19&gt;=75,"T","TT")</f>
        <v>T</v>
      </c>
      <c r="AK19" s="5">
        <v>80</v>
      </c>
      <c r="AL19" s="25">
        <v>80</v>
      </c>
      <c r="AM19" s="25">
        <v>92</v>
      </c>
      <c r="AN19" s="6">
        <f t="shared" ref="AN19" si="431">ROUND((((AK19)+(2*AL19)+(3*AM19))/6),0)</f>
        <v>86</v>
      </c>
      <c r="AO19" s="6">
        <f t="shared" ref="AO19" si="432">ROUND(AN19*0.3,0)</f>
        <v>26</v>
      </c>
      <c r="AP19" s="6" t="s">
        <v>24</v>
      </c>
      <c r="AQ19" s="6" t="s">
        <v>24</v>
      </c>
      <c r="AR19" s="6" t="s">
        <v>24</v>
      </c>
      <c r="AS19" s="6" t="s">
        <v>24</v>
      </c>
      <c r="AT19" s="136">
        <f t="shared" ref="AT19" si="433">AO19+AQ20+AS21</f>
        <v>80</v>
      </c>
      <c r="AU19" s="133" t="str">
        <f t="shared" ref="AU19" si="434">IF(AT19&gt;=75,"T","TT")</f>
        <v>T</v>
      </c>
      <c r="AV19" s="24">
        <v>77</v>
      </c>
      <c r="AW19" s="24">
        <v>72</v>
      </c>
      <c r="AX19" s="25">
        <v>70</v>
      </c>
      <c r="AY19" s="6">
        <f t="shared" ref="AY19" si="435">ROUND((((AV19)+(2*AW19)+(3*AX19))/6),0)</f>
        <v>72</v>
      </c>
      <c r="AZ19" s="6">
        <f t="shared" ref="AZ19" si="436">ROUND(AY19*0.7,0)</f>
        <v>50</v>
      </c>
      <c r="BA19" s="6" t="s">
        <v>24</v>
      </c>
      <c r="BB19" s="6" t="s">
        <v>24</v>
      </c>
      <c r="BC19" s="6" t="s">
        <v>24</v>
      </c>
      <c r="BD19" s="6" t="s">
        <v>24</v>
      </c>
      <c r="BE19" s="136">
        <f t="shared" ref="BE19" si="437">AZ19+BB20+BD21</f>
        <v>73</v>
      </c>
      <c r="BF19" s="133" t="str">
        <f t="shared" ref="BF19" si="438">IF(BE19&gt;=70,"T","TT")</f>
        <v>T</v>
      </c>
      <c r="BG19" s="5">
        <v>79</v>
      </c>
      <c r="BH19" s="25">
        <v>78</v>
      </c>
      <c r="BI19" s="25">
        <v>70</v>
      </c>
      <c r="BJ19" s="6">
        <f t="shared" ref="BJ19" si="439">ROUND((((BG19)+(2*BH19)+(3*BI19))/6),0)</f>
        <v>74</v>
      </c>
      <c r="BK19" s="6">
        <f t="shared" ref="BK19" si="440">ROUND(BJ19*0.2,0)</f>
        <v>15</v>
      </c>
      <c r="BL19" s="6" t="s">
        <v>24</v>
      </c>
      <c r="BM19" s="6" t="s">
        <v>24</v>
      </c>
      <c r="BN19" s="6" t="s">
        <v>24</v>
      </c>
      <c r="BO19" s="6" t="s">
        <v>24</v>
      </c>
      <c r="BP19" s="136">
        <f t="shared" ref="BP19" si="441">BK19+BM20+BO21</f>
        <v>79</v>
      </c>
      <c r="BQ19" s="133" t="str">
        <f t="shared" ref="BQ19" si="442">IF(BP19&gt;=75,"T","TT")</f>
        <v>T</v>
      </c>
      <c r="BR19" s="24"/>
      <c r="BS19" s="25"/>
      <c r="BT19" s="25"/>
      <c r="BU19" s="6">
        <v>78</v>
      </c>
      <c r="BV19" s="6">
        <f t="shared" ref="BV19" si="443">ROUND(BU19*0.1,0)</f>
        <v>8</v>
      </c>
      <c r="BW19" s="6" t="s">
        <v>24</v>
      </c>
      <c r="BX19" s="6" t="s">
        <v>24</v>
      </c>
      <c r="BY19" s="6" t="s">
        <v>24</v>
      </c>
      <c r="BZ19" s="6" t="s">
        <v>24</v>
      </c>
      <c r="CA19" s="136">
        <f t="shared" ref="CA19" si="444">BV19+BX20+BZ21</f>
        <v>80</v>
      </c>
      <c r="CB19" s="133" t="str">
        <f t="shared" ref="CB19" si="445">IF(CA19&gt;=75,"T","TT")</f>
        <v>T</v>
      </c>
      <c r="CC19" s="5">
        <v>87</v>
      </c>
      <c r="CD19" s="25">
        <v>84</v>
      </c>
      <c r="CE19" s="25">
        <v>92</v>
      </c>
      <c r="CF19" s="6">
        <f t="shared" ref="CF19" si="446">ROUND((((CC19)+(2*CD19)+(3*CE19))/6),0)</f>
        <v>89</v>
      </c>
      <c r="CG19" s="6">
        <f t="shared" ref="CG19" si="447">ROUND(CF19*0.8,0)</f>
        <v>71</v>
      </c>
      <c r="CH19" s="6" t="s">
        <v>24</v>
      </c>
      <c r="CI19" s="6" t="s">
        <v>24</v>
      </c>
      <c r="CJ19" s="6" t="s">
        <v>24</v>
      </c>
      <c r="CK19" s="6" t="s">
        <v>24</v>
      </c>
      <c r="CL19" s="136">
        <f t="shared" ref="CL19" si="448">CG19+CI20+CK21</f>
        <v>87</v>
      </c>
      <c r="CM19" s="133" t="str">
        <f t="shared" ref="CM19" si="449">IF(CL19&gt;=75,"T","TT")</f>
        <v>T</v>
      </c>
      <c r="CN19" s="24">
        <v>90</v>
      </c>
      <c r="CO19" s="25">
        <v>88</v>
      </c>
      <c r="CP19" s="25">
        <v>86</v>
      </c>
      <c r="CQ19" s="6">
        <f t="shared" ref="CQ19" si="450">ROUND((((CN19)+(2*CO19)+(3*CP19))/6),0)</f>
        <v>87</v>
      </c>
      <c r="CR19" s="6">
        <f t="shared" ref="CR19" si="451">ROUND(CQ19*0.7,0)</f>
        <v>61</v>
      </c>
      <c r="CS19" s="6" t="s">
        <v>24</v>
      </c>
      <c r="CT19" s="6" t="s">
        <v>24</v>
      </c>
      <c r="CU19" s="6" t="s">
        <v>24</v>
      </c>
      <c r="CV19" s="6" t="s">
        <v>24</v>
      </c>
      <c r="CW19" s="136">
        <f t="shared" ref="CW19" si="452">CR19+CT20+CV21</f>
        <v>87</v>
      </c>
      <c r="CX19" s="133" t="str">
        <f t="shared" ref="CX19" si="453">IF(CW19&gt;=75,"T","TT")</f>
        <v>T</v>
      </c>
      <c r="CY19" s="5">
        <v>79</v>
      </c>
      <c r="CZ19" s="25">
        <v>79</v>
      </c>
      <c r="DA19" s="25">
        <v>76</v>
      </c>
      <c r="DB19" s="6">
        <f t="shared" ref="DB19" si="454">ROUND((((CY19)+(2*CZ19)+(3*DA19))/6),0)</f>
        <v>78</v>
      </c>
      <c r="DC19" s="6">
        <f t="shared" ref="DC19" si="455">ROUND(DB19*0.7,0)</f>
        <v>55</v>
      </c>
      <c r="DD19" s="6" t="s">
        <v>24</v>
      </c>
      <c r="DE19" s="6" t="s">
        <v>24</v>
      </c>
      <c r="DF19" s="6" t="s">
        <v>24</v>
      </c>
      <c r="DG19" s="6" t="s">
        <v>24</v>
      </c>
      <c r="DH19" s="136">
        <f t="shared" ref="DH19" si="456">DC19+DE20+DG21</f>
        <v>79</v>
      </c>
      <c r="DI19" s="133" t="str">
        <f t="shared" ref="DI19" si="457">IF(DH19&gt;=75,"T","TT")</f>
        <v>T</v>
      </c>
      <c r="DJ19" s="24">
        <v>80</v>
      </c>
      <c r="DK19" s="25">
        <v>75</v>
      </c>
      <c r="DL19" s="25">
        <v>59</v>
      </c>
      <c r="DM19" s="6">
        <f t="shared" ref="DM19" si="458">ROUND((((DJ19)+(2*DK19)+(3*DL19))/6),0)</f>
        <v>68</v>
      </c>
      <c r="DN19" s="6">
        <f t="shared" ref="DN19" si="459">ROUND(DM19*0.5,0)</f>
        <v>34</v>
      </c>
      <c r="DO19" s="6" t="s">
        <v>24</v>
      </c>
      <c r="DP19" s="6" t="s">
        <v>24</v>
      </c>
      <c r="DQ19" s="6" t="s">
        <v>24</v>
      </c>
      <c r="DR19" s="6" t="s">
        <v>24</v>
      </c>
      <c r="DS19" s="136">
        <f t="shared" ref="DS19" si="460">DN19+DP20+DR21</f>
        <v>77</v>
      </c>
      <c r="DT19" s="133" t="str">
        <f t="shared" ref="DT19" si="461">IF(DS19&gt;=75,"T","TT")</f>
        <v>T</v>
      </c>
      <c r="DU19" s="5">
        <v>77</v>
      </c>
      <c r="DV19" s="25">
        <v>76</v>
      </c>
      <c r="DW19" s="25">
        <v>70</v>
      </c>
      <c r="DX19" s="6">
        <f t="shared" ref="DX19" si="462">ROUND((((DU19)+(2*DV19)+(3*DW19))/6),0)</f>
        <v>73</v>
      </c>
      <c r="DY19" s="6">
        <f t="shared" ref="DY19" si="463">ROUND(DX19*0.8,0)</f>
        <v>58</v>
      </c>
      <c r="DZ19" s="6" t="s">
        <v>24</v>
      </c>
      <c r="EA19" s="6" t="s">
        <v>24</v>
      </c>
      <c r="EB19" s="6" t="s">
        <v>24</v>
      </c>
      <c r="EC19" s="6" t="s">
        <v>24</v>
      </c>
      <c r="ED19" s="136">
        <f t="shared" ref="ED19" si="464">DY19+EA20+EC21</f>
        <v>73</v>
      </c>
      <c r="EE19" s="133" t="str">
        <f t="shared" ref="EE19" si="465">IF(ED19&gt;=70,"T","TT")</f>
        <v>T</v>
      </c>
      <c r="EF19" s="24">
        <v>80</v>
      </c>
      <c r="EG19" s="25">
        <v>74</v>
      </c>
      <c r="EH19" s="25">
        <v>78</v>
      </c>
      <c r="EI19" s="6">
        <f t="shared" ref="EI19" si="466">ROUND((((EF19)+(2*EG19)+(3*EH19))/6),0)</f>
        <v>77</v>
      </c>
      <c r="EJ19" s="6">
        <f t="shared" ref="EJ19" si="467">ROUND(EI19*0.6,0)</f>
        <v>46</v>
      </c>
      <c r="EK19" s="6" t="s">
        <v>24</v>
      </c>
      <c r="EL19" s="6" t="s">
        <v>24</v>
      </c>
      <c r="EM19" s="6" t="s">
        <v>24</v>
      </c>
      <c r="EN19" s="6" t="s">
        <v>24</v>
      </c>
      <c r="EO19" s="136">
        <f t="shared" ref="EO19" si="468">EJ19+EL20+EN21</f>
        <v>77</v>
      </c>
      <c r="EP19" s="133" t="str">
        <f t="shared" ref="EP19" si="469">IF(EO19&gt;=70,"T","TT")</f>
        <v>T</v>
      </c>
      <c r="EQ19" s="5">
        <v>75</v>
      </c>
      <c r="ER19" s="5">
        <v>75</v>
      </c>
      <c r="ES19" s="25">
        <v>68</v>
      </c>
      <c r="ET19" s="6">
        <f t="shared" ref="ET19" si="470">ROUND((((EQ19)+(2*ER19)+(3*ES19))/6),0)</f>
        <v>72</v>
      </c>
      <c r="EU19" s="6">
        <f t="shared" si="87"/>
        <v>50</v>
      </c>
      <c r="EV19" s="6" t="s">
        <v>24</v>
      </c>
      <c r="EW19" s="6" t="s">
        <v>24</v>
      </c>
      <c r="EX19" s="6" t="s">
        <v>24</v>
      </c>
      <c r="EY19" s="6" t="s">
        <v>24</v>
      </c>
      <c r="EZ19" s="136">
        <f t="shared" ref="EZ19" si="471">EU19+EW20+EY21</f>
        <v>73</v>
      </c>
      <c r="FA19" s="133" t="str">
        <f t="shared" ref="FA19" si="472">IF(EZ19&gt;=70,"T","TT")</f>
        <v>T</v>
      </c>
      <c r="FB19" s="72">
        <v>75.5</v>
      </c>
      <c r="FC19" s="56">
        <v>75</v>
      </c>
      <c r="FD19" s="56">
        <v>63</v>
      </c>
      <c r="FE19" s="6">
        <f t="shared" ref="FE19" si="473">ROUND((((FB19)+(2*FC19)+(3*FD19))/6),0)</f>
        <v>69</v>
      </c>
      <c r="FF19" s="6">
        <f t="shared" si="91"/>
        <v>21</v>
      </c>
      <c r="FG19" s="6" t="s">
        <v>24</v>
      </c>
      <c r="FH19" s="6" t="s">
        <v>24</v>
      </c>
      <c r="FI19" s="6" t="s">
        <v>24</v>
      </c>
      <c r="FJ19" s="6" t="s">
        <v>24</v>
      </c>
      <c r="FK19" s="136">
        <f t="shared" ref="FK19" si="474">FF19+FH20+FJ21</f>
        <v>75</v>
      </c>
      <c r="FL19" s="139" t="str">
        <f t="shared" ref="FL19" si="475">IF(FK19&gt;=75,"T","TT")</f>
        <v>T</v>
      </c>
      <c r="FM19" s="77">
        <v>92.6</v>
      </c>
      <c r="FN19" s="56">
        <v>80</v>
      </c>
      <c r="FO19" s="25">
        <v>69</v>
      </c>
      <c r="FP19" s="6">
        <f t="shared" ref="FP19" si="476">ROUND((((FM19)+(2*FN19)+(3*FO19))/6),0)</f>
        <v>77</v>
      </c>
      <c r="FQ19" s="6">
        <f t="shared" si="95"/>
        <v>31</v>
      </c>
      <c r="FR19" s="6" t="s">
        <v>24</v>
      </c>
      <c r="FS19" s="6" t="s">
        <v>24</v>
      </c>
      <c r="FT19" s="6" t="s">
        <v>24</v>
      </c>
      <c r="FU19" s="6" t="s">
        <v>24</v>
      </c>
      <c r="FV19" s="136">
        <f t="shared" ref="FV19" si="477">FQ19+FS20+FU21</f>
        <v>77</v>
      </c>
      <c r="FW19" s="133" t="str">
        <f t="shared" ref="FW19" si="478">IF(FV19&gt;=75,"T","TT")</f>
        <v>T</v>
      </c>
      <c r="FX19" s="24">
        <v>82</v>
      </c>
      <c r="FY19" s="25">
        <v>76</v>
      </c>
      <c r="FZ19" s="25">
        <v>98</v>
      </c>
      <c r="GA19" s="6">
        <f t="shared" ref="GA19" si="479">ROUND((((FX19)+(2*FY19)+(3*FZ19))/6),0)</f>
        <v>88</v>
      </c>
      <c r="GB19" s="6">
        <f t="shared" si="99"/>
        <v>26</v>
      </c>
      <c r="GC19" s="6" t="s">
        <v>24</v>
      </c>
      <c r="GD19" s="6" t="s">
        <v>24</v>
      </c>
      <c r="GE19" s="6" t="s">
        <v>24</v>
      </c>
      <c r="GF19" s="6" t="s">
        <v>24</v>
      </c>
      <c r="GG19" s="136">
        <f t="shared" ref="GG19" si="480">GB19+GD20+GF21</f>
        <v>83</v>
      </c>
      <c r="GH19" s="133" t="str">
        <f t="shared" ref="GH19" si="481">IF(GG19&gt;=75,"T","TT")</f>
        <v>T</v>
      </c>
      <c r="GI19" s="142">
        <f>M19+X19+AI19+AT19+BE19+BP19+CA19+CL19+CW19+DH19+DS19+ED19+EO19+EZ19+FK19+FV19+GG19</f>
        <v>1339</v>
      </c>
      <c r="GJ19" s="145">
        <f t="shared" si="102"/>
        <v>78.764705882352942</v>
      </c>
      <c r="GK19" s="148">
        <f t="shared" ref="GK19" si="482">17-GL19</f>
        <v>17</v>
      </c>
      <c r="GL19" s="148">
        <f t="shared" ref="GL19" si="483">COUNTIF(C19:GH19,"TT")</f>
        <v>0</v>
      </c>
      <c r="GM19" s="148" t="str">
        <f t="shared" ref="GM19" si="484">IF(GL19&lt;=3,"N","TN")</f>
        <v>N</v>
      </c>
      <c r="GN19" s="148">
        <f>RANK(GI19,$GI$7:$GI$138,0)</f>
        <v>5</v>
      </c>
      <c r="GO19" s="127" t="str">
        <f t="shared" ref="GO19" si="485">IF(AND(AI19&gt;=75,AT19&gt;=75,FV19&gt;=75),"YA","TIDAK")</f>
        <v>YA</v>
      </c>
      <c r="GP19" s="130" t="str">
        <f t="shared" ref="GP19" si="486">IF(AND(BE19&gt;=70,ED19&gt;=70,EO19&gt;=70,EZ19&gt;=70),"YA","TIDAK")</f>
        <v>YA</v>
      </c>
      <c r="GQ19" s="130" t="str">
        <f t="shared" ref="GQ19" si="487">IF(AND(CL19&gt;=75,CW19&gt;=75,DH19&gt;=75,DS19&gt;=75),"YA","TIDAK")</f>
        <v>YA</v>
      </c>
      <c r="GR19" s="127"/>
    </row>
    <row r="20" spans="1:200" ht="15.75" customHeight="1" thickBot="1" x14ac:dyDescent="0.3">
      <c r="A20" s="155"/>
      <c r="B20" s="158"/>
      <c r="C20" s="11" t="s">
        <v>4</v>
      </c>
      <c r="D20" s="18">
        <v>77</v>
      </c>
      <c r="E20" s="8">
        <v>79</v>
      </c>
      <c r="F20" s="8">
        <v>82</v>
      </c>
      <c r="G20" s="26" t="s">
        <v>24</v>
      </c>
      <c r="H20" s="8" t="s">
        <v>24</v>
      </c>
      <c r="I20" s="8">
        <f t="shared" ref="I20" si="488">ROUND((((D20)+(2*E20)+(3*F20))/6),0)</f>
        <v>80</v>
      </c>
      <c r="J20" s="8">
        <f t="shared" ref="J20" si="489">ROUND(I20*0.25,0)</f>
        <v>20</v>
      </c>
      <c r="K20" s="8" t="s">
        <v>24</v>
      </c>
      <c r="L20" s="8" t="s">
        <v>24</v>
      </c>
      <c r="M20" s="137"/>
      <c r="N20" s="134"/>
      <c r="O20" s="7">
        <v>75</v>
      </c>
      <c r="P20" s="7">
        <v>75</v>
      </c>
      <c r="Q20" s="7">
        <v>75</v>
      </c>
      <c r="R20" s="8" t="s">
        <v>24</v>
      </c>
      <c r="S20" s="8" t="s">
        <v>24</v>
      </c>
      <c r="T20" s="8">
        <f t="shared" ref="T20" si="490">ROUND((((O20)+(2*P20)+(3*Q20))/6),0)</f>
        <v>75</v>
      </c>
      <c r="U20" s="8">
        <f t="shared" ref="U20:U35" si="491">ROUND(T20*0.1,0)</f>
        <v>8</v>
      </c>
      <c r="V20" s="8" t="s">
        <v>24</v>
      </c>
      <c r="W20" s="8" t="s">
        <v>24</v>
      </c>
      <c r="X20" s="137"/>
      <c r="Y20" s="134"/>
      <c r="Z20" s="18">
        <v>80</v>
      </c>
      <c r="AA20" s="8">
        <v>80</v>
      </c>
      <c r="AB20" s="8">
        <v>81</v>
      </c>
      <c r="AC20" s="8" t="s">
        <v>24</v>
      </c>
      <c r="AD20" s="8" t="s">
        <v>24</v>
      </c>
      <c r="AE20" s="8">
        <f t="shared" ref="AE20" si="492">ROUND((((Z20)+(2*AA20)+(3*AB20))/6),0)</f>
        <v>81</v>
      </c>
      <c r="AF20" s="8">
        <f t="shared" ref="AF20" si="493">ROUND(AE20*0.5,0)</f>
        <v>41</v>
      </c>
      <c r="AG20" s="8" t="s">
        <v>24</v>
      </c>
      <c r="AH20" s="8" t="s">
        <v>24</v>
      </c>
      <c r="AI20" s="137"/>
      <c r="AJ20" s="134"/>
      <c r="AK20" s="7">
        <v>75</v>
      </c>
      <c r="AL20" s="7">
        <v>75</v>
      </c>
      <c r="AM20" s="7">
        <v>75</v>
      </c>
      <c r="AN20" s="8" t="s">
        <v>24</v>
      </c>
      <c r="AO20" s="8" t="s">
        <v>24</v>
      </c>
      <c r="AP20" s="8">
        <f t="shared" ref="AP20" si="494">ROUND((((AK20)+(2*AL20)+(3*AM20))/6),0)</f>
        <v>75</v>
      </c>
      <c r="AQ20" s="8">
        <f t="shared" ref="AQ20" si="495">ROUND(AP20*0.5,0)</f>
        <v>38</v>
      </c>
      <c r="AR20" s="8" t="s">
        <v>24</v>
      </c>
      <c r="AS20" s="8" t="s">
        <v>24</v>
      </c>
      <c r="AT20" s="137"/>
      <c r="AU20" s="134"/>
      <c r="AV20" s="18">
        <v>76</v>
      </c>
      <c r="AW20" s="18">
        <v>76</v>
      </c>
      <c r="AX20" s="18">
        <v>76</v>
      </c>
      <c r="AY20" s="8" t="s">
        <v>24</v>
      </c>
      <c r="AZ20" s="8" t="s">
        <v>24</v>
      </c>
      <c r="BA20" s="8">
        <f t="shared" ref="BA20" si="496">ROUND((((AV20)+(2*AW20)+(3*AX20))/6),0)</f>
        <v>76</v>
      </c>
      <c r="BB20" s="8">
        <f t="shared" ref="BB20" si="497">ROUND(BA20*0.1,0)</f>
        <v>8</v>
      </c>
      <c r="BC20" s="8" t="s">
        <v>24</v>
      </c>
      <c r="BD20" s="8" t="s">
        <v>24</v>
      </c>
      <c r="BE20" s="137"/>
      <c r="BF20" s="134"/>
      <c r="BG20" s="7">
        <v>80</v>
      </c>
      <c r="BH20" s="8">
        <v>78</v>
      </c>
      <c r="BI20" s="8">
        <v>80</v>
      </c>
      <c r="BJ20" s="8" t="s">
        <v>24</v>
      </c>
      <c r="BK20" s="8" t="s">
        <v>24</v>
      </c>
      <c r="BL20" s="8">
        <f t="shared" ref="BL20" si="498">ROUND((((BG20)+(2*BH20)+(3*BI20))/6),0)</f>
        <v>79</v>
      </c>
      <c r="BM20" s="8">
        <f t="shared" ref="BM20" si="499">ROUND(BL20*0.5,0)</f>
        <v>40</v>
      </c>
      <c r="BN20" s="8" t="s">
        <v>24</v>
      </c>
      <c r="BO20" s="8" t="s">
        <v>24</v>
      </c>
      <c r="BP20" s="137"/>
      <c r="BQ20" s="134"/>
      <c r="BR20" s="18"/>
      <c r="BS20" s="8"/>
      <c r="BT20" s="8"/>
      <c r="BU20" s="8" t="s">
        <v>24</v>
      </c>
      <c r="BV20" s="8" t="s">
        <v>24</v>
      </c>
      <c r="BW20" s="8">
        <v>81</v>
      </c>
      <c r="BX20" s="8">
        <f t="shared" ref="BX20" si="500">ROUND(BW20*0.5,0)</f>
        <v>41</v>
      </c>
      <c r="BY20" s="8" t="s">
        <v>24</v>
      </c>
      <c r="BZ20" s="8" t="s">
        <v>24</v>
      </c>
      <c r="CA20" s="137"/>
      <c r="CB20" s="134"/>
      <c r="CC20" s="7">
        <v>80</v>
      </c>
      <c r="CD20" s="7">
        <v>80</v>
      </c>
      <c r="CE20" s="7">
        <v>84</v>
      </c>
      <c r="CF20" s="8" t="s">
        <v>24</v>
      </c>
      <c r="CG20" s="8" t="s">
        <v>24</v>
      </c>
      <c r="CH20" s="8">
        <f t="shared" ref="CH20" si="501">ROUND((((CC20)+(2*CD20)+(3*CE20))/6),0)</f>
        <v>82</v>
      </c>
      <c r="CI20" s="8">
        <f t="shared" ref="CI20" si="502">ROUND(CH20*0.1,0)</f>
        <v>8</v>
      </c>
      <c r="CJ20" s="8" t="s">
        <v>24</v>
      </c>
      <c r="CK20" s="8" t="s">
        <v>24</v>
      </c>
      <c r="CL20" s="137"/>
      <c r="CM20" s="134"/>
      <c r="CN20" s="18">
        <v>87</v>
      </c>
      <c r="CO20" s="8">
        <v>87</v>
      </c>
      <c r="CP20" s="8">
        <v>85</v>
      </c>
      <c r="CQ20" s="8" t="s">
        <v>24</v>
      </c>
      <c r="CR20" s="8" t="s">
        <v>24</v>
      </c>
      <c r="CS20" s="8">
        <f t="shared" ref="CS20" si="503">ROUND((((CN20)+(2*CO20)+(3*CP20))/6),0)</f>
        <v>86</v>
      </c>
      <c r="CT20" s="8">
        <f t="shared" ref="CT20" si="504">ROUND(CS20*0.2,0)</f>
        <v>17</v>
      </c>
      <c r="CU20" s="8" t="s">
        <v>24</v>
      </c>
      <c r="CV20" s="8" t="s">
        <v>24</v>
      </c>
      <c r="CW20" s="137"/>
      <c r="CX20" s="134"/>
      <c r="CY20" s="7">
        <v>80</v>
      </c>
      <c r="CZ20" s="8">
        <v>80</v>
      </c>
      <c r="DA20" s="8">
        <v>78</v>
      </c>
      <c r="DB20" s="8" t="s">
        <v>24</v>
      </c>
      <c r="DC20" s="8" t="s">
        <v>24</v>
      </c>
      <c r="DD20" s="8">
        <f t="shared" ref="DD20" si="505">ROUND((((CY20)+(2*CZ20)+(3*DA20))/6),0)</f>
        <v>79</v>
      </c>
      <c r="DE20" s="8">
        <f t="shared" ref="DE20" si="506">ROUND(DD20*0.2,0)</f>
        <v>16</v>
      </c>
      <c r="DF20" s="8" t="s">
        <v>24</v>
      </c>
      <c r="DG20" s="8" t="s">
        <v>24</v>
      </c>
      <c r="DH20" s="137"/>
      <c r="DI20" s="134"/>
      <c r="DJ20" s="18">
        <v>86</v>
      </c>
      <c r="DK20" s="18">
        <v>85</v>
      </c>
      <c r="DL20" s="18">
        <v>87</v>
      </c>
      <c r="DM20" s="8" t="s">
        <v>24</v>
      </c>
      <c r="DN20" s="8" t="s">
        <v>24</v>
      </c>
      <c r="DO20" s="8">
        <f t="shared" ref="DO20" si="507">ROUND((((DJ20)+(2*DK20)+(3*DL20))/6),0)</f>
        <v>86</v>
      </c>
      <c r="DP20" s="8">
        <f t="shared" ref="DP20" si="508">ROUND(DO20*0.2,0)</f>
        <v>17</v>
      </c>
      <c r="DQ20" s="8" t="s">
        <v>24</v>
      </c>
      <c r="DR20" s="8" t="s">
        <v>24</v>
      </c>
      <c r="DS20" s="137"/>
      <c r="DT20" s="134"/>
      <c r="DU20" s="7">
        <v>76</v>
      </c>
      <c r="DV20" s="8">
        <v>76</v>
      </c>
      <c r="DW20" s="8">
        <v>76</v>
      </c>
      <c r="DX20" s="8" t="s">
        <v>24</v>
      </c>
      <c r="DY20" s="8" t="s">
        <v>24</v>
      </c>
      <c r="DZ20" s="8">
        <f t="shared" ref="DZ20" si="509">ROUND((((DU20)+(2*DV20)+(3*DW20))/6),0)</f>
        <v>76</v>
      </c>
      <c r="EA20" s="8">
        <f t="shared" ref="EA20" si="510">ROUND(DZ20*0.15,0)</f>
        <v>11</v>
      </c>
      <c r="EB20" s="8" t="s">
        <v>24</v>
      </c>
      <c r="EC20" s="8" t="s">
        <v>24</v>
      </c>
      <c r="ED20" s="137"/>
      <c r="EE20" s="134"/>
      <c r="EF20" s="18">
        <v>78</v>
      </c>
      <c r="EG20" s="8">
        <v>78</v>
      </c>
      <c r="EH20" s="8">
        <v>78</v>
      </c>
      <c r="EI20" s="8" t="s">
        <v>24</v>
      </c>
      <c r="EJ20" s="8" t="s">
        <v>24</v>
      </c>
      <c r="EK20" s="8">
        <f t="shared" ref="EK20" si="511">ROUND((((EF20)+(2*EG20)+(3*EH20))/6),0)</f>
        <v>78</v>
      </c>
      <c r="EL20" s="8">
        <f t="shared" ref="EL20" si="512">ROUND(EK20*0.3,0)</f>
        <v>23</v>
      </c>
      <c r="EM20" s="8" t="s">
        <v>24</v>
      </c>
      <c r="EN20" s="8" t="s">
        <v>24</v>
      </c>
      <c r="EO20" s="137"/>
      <c r="EP20" s="134"/>
      <c r="EQ20" s="7">
        <v>77</v>
      </c>
      <c r="ER20" s="7">
        <v>77</v>
      </c>
      <c r="ES20" s="7">
        <v>77</v>
      </c>
      <c r="ET20" s="8" t="s">
        <v>24</v>
      </c>
      <c r="EU20" s="8" t="s">
        <v>24</v>
      </c>
      <c r="EV20" s="8">
        <f t="shared" ref="EV20" si="513">ROUND((((EQ20)+(2*ER20)+(3*ES20))/6),0)</f>
        <v>77</v>
      </c>
      <c r="EW20" s="8">
        <f t="shared" si="132"/>
        <v>15</v>
      </c>
      <c r="EX20" s="8" t="s">
        <v>24</v>
      </c>
      <c r="EY20" s="8" t="s">
        <v>24</v>
      </c>
      <c r="EZ20" s="137"/>
      <c r="FA20" s="134"/>
      <c r="FB20" s="66">
        <v>76.02</v>
      </c>
      <c r="FC20" s="29">
        <v>75.5</v>
      </c>
      <c r="FD20" s="29">
        <v>76.52</v>
      </c>
      <c r="FE20" s="8" t="s">
        <v>24</v>
      </c>
      <c r="FF20" s="8" t="s">
        <v>24</v>
      </c>
      <c r="FG20" s="8">
        <f t="shared" ref="FG20" si="514">ROUND((((FB20)+(2*FC20)+(3*FD20))/6),0)</f>
        <v>76</v>
      </c>
      <c r="FH20" s="8">
        <f t="shared" si="134"/>
        <v>38</v>
      </c>
      <c r="FI20" s="8" t="s">
        <v>24</v>
      </c>
      <c r="FJ20" s="8" t="s">
        <v>24</v>
      </c>
      <c r="FK20" s="137"/>
      <c r="FL20" s="140"/>
      <c r="FM20" s="74">
        <v>78.3</v>
      </c>
      <c r="FN20" s="29">
        <v>78</v>
      </c>
      <c r="FO20" s="29">
        <v>78</v>
      </c>
      <c r="FP20" s="8" t="s">
        <v>24</v>
      </c>
      <c r="FQ20" s="8" t="s">
        <v>24</v>
      </c>
      <c r="FR20" s="8">
        <f t="shared" ref="FR20" si="515">ROUND((((FM20)+(2*FN20)+(3*FO20))/6),0)</f>
        <v>78</v>
      </c>
      <c r="FS20" s="8">
        <f t="shared" si="136"/>
        <v>31</v>
      </c>
      <c r="FT20" s="8" t="s">
        <v>24</v>
      </c>
      <c r="FU20" s="8" t="s">
        <v>24</v>
      </c>
      <c r="FV20" s="137"/>
      <c r="FW20" s="134"/>
      <c r="FX20" s="18">
        <v>82</v>
      </c>
      <c r="FY20" s="18">
        <v>80</v>
      </c>
      <c r="FZ20" s="18">
        <v>82</v>
      </c>
      <c r="GA20" s="8" t="s">
        <v>24</v>
      </c>
      <c r="GB20" s="8" t="s">
        <v>24</v>
      </c>
      <c r="GC20" s="8">
        <f t="shared" ref="GC20" si="516">ROUND((((FX20)+(2*FY20)+(3*FZ20))/6),0)</f>
        <v>81</v>
      </c>
      <c r="GD20" s="8">
        <f t="shared" si="138"/>
        <v>41</v>
      </c>
      <c r="GE20" s="8" t="s">
        <v>24</v>
      </c>
      <c r="GF20" s="8" t="s">
        <v>24</v>
      </c>
      <c r="GG20" s="137"/>
      <c r="GH20" s="134"/>
      <c r="GI20" s="143"/>
      <c r="GJ20" s="146"/>
      <c r="GK20" s="149"/>
      <c r="GL20" s="149"/>
      <c r="GM20" s="149"/>
      <c r="GN20" s="149"/>
      <c r="GO20" s="128"/>
      <c r="GP20" s="131"/>
      <c r="GQ20" s="131"/>
      <c r="GR20" s="128"/>
    </row>
    <row r="21" spans="1:200" ht="15.75" customHeight="1" thickBot="1" x14ac:dyDescent="0.3">
      <c r="A21" s="156"/>
      <c r="B21" s="159"/>
      <c r="C21" s="12" t="s">
        <v>5</v>
      </c>
      <c r="D21" s="22">
        <v>80</v>
      </c>
      <c r="E21" s="23">
        <v>78</v>
      </c>
      <c r="F21" s="20">
        <v>86</v>
      </c>
      <c r="G21" s="26" t="s">
        <v>24</v>
      </c>
      <c r="H21" s="20" t="s">
        <v>24</v>
      </c>
      <c r="I21" s="20" t="s">
        <v>24</v>
      </c>
      <c r="J21" s="20" t="s">
        <v>24</v>
      </c>
      <c r="K21" s="20">
        <f t="shared" ref="K21" si="517">ROUND((((D21)+(2*E21)+(3*F21))/6),0)</f>
        <v>82</v>
      </c>
      <c r="L21" s="20">
        <f t="shared" ref="L21" si="518">ROUND(K21*0.35,0)</f>
        <v>29</v>
      </c>
      <c r="M21" s="138"/>
      <c r="N21" s="135"/>
      <c r="O21" s="9">
        <v>80</v>
      </c>
      <c r="P21" s="9">
        <v>80</v>
      </c>
      <c r="Q21" s="9">
        <v>80</v>
      </c>
      <c r="R21" s="20" t="s">
        <v>24</v>
      </c>
      <c r="S21" s="20" t="s">
        <v>24</v>
      </c>
      <c r="T21" s="20" t="s">
        <v>24</v>
      </c>
      <c r="U21" s="20" t="s">
        <v>24</v>
      </c>
      <c r="V21" s="20">
        <f t="shared" ref="V21" si="519">ROUND((((O21)+(2*P21)+(3*Q21))/6),0)</f>
        <v>80</v>
      </c>
      <c r="W21" s="20">
        <f t="shared" ref="W21:W36" si="520">ROUND(V21*0.5,0)</f>
        <v>40</v>
      </c>
      <c r="X21" s="138"/>
      <c r="Y21" s="135"/>
      <c r="Z21" s="22">
        <v>83</v>
      </c>
      <c r="AA21" s="23">
        <v>80</v>
      </c>
      <c r="AB21" s="20">
        <v>83</v>
      </c>
      <c r="AC21" s="20" t="s">
        <v>24</v>
      </c>
      <c r="AD21" s="20" t="s">
        <v>24</v>
      </c>
      <c r="AE21" s="20" t="s">
        <v>24</v>
      </c>
      <c r="AF21" s="20" t="s">
        <v>24</v>
      </c>
      <c r="AG21" s="20">
        <f t="shared" ref="AG21" si="521">ROUND((((Z21)+(2*AA21)+(3*AB21))/6),0)</f>
        <v>82</v>
      </c>
      <c r="AH21" s="20">
        <f t="shared" ref="AH21" si="522">ROUND(AG21*0.2,0)</f>
        <v>16</v>
      </c>
      <c r="AI21" s="138"/>
      <c r="AJ21" s="135"/>
      <c r="AK21" s="9">
        <v>78</v>
      </c>
      <c r="AL21" s="9">
        <v>78</v>
      </c>
      <c r="AM21" s="9">
        <v>78</v>
      </c>
      <c r="AN21" s="20" t="s">
        <v>24</v>
      </c>
      <c r="AO21" s="20" t="s">
        <v>24</v>
      </c>
      <c r="AP21" s="20" t="s">
        <v>24</v>
      </c>
      <c r="AQ21" s="20" t="s">
        <v>24</v>
      </c>
      <c r="AR21" s="20">
        <f t="shared" ref="AR21" si="523">ROUND((((AK21)+(2*AL21)+(3*AM21))/6),0)</f>
        <v>78</v>
      </c>
      <c r="AS21" s="20">
        <f t="shared" ref="AS21" si="524">ROUND(AR21*0.2,0)</f>
        <v>16</v>
      </c>
      <c r="AT21" s="138"/>
      <c r="AU21" s="135"/>
      <c r="AV21" s="18">
        <v>76</v>
      </c>
      <c r="AW21" s="18">
        <v>76</v>
      </c>
      <c r="AX21" s="18">
        <v>76</v>
      </c>
      <c r="AY21" s="20" t="s">
        <v>24</v>
      </c>
      <c r="AZ21" s="20" t="s">
        <v>24</v>
      </c>
      <c r="BA21" s="20" t="s">
        <v>24</v>
      </c>
      <c r="BB21" s="20" t="s">
        <v>24</v>
      </c>
      <c r="BC21" s="20">
        <f t="shared" ref="BC21" si="525">ROUND((((AV21)+(2*AW21)+(3*AX21))/6),0)</f>
        <v>76</v>
      </c>
      <c r="BD21" s="20">
        <f t="shared" ref="BD21" si="526">ROUND(BC21*0.2,0)</f>
        <v>15</v>
      </c>
      <c r="BE21" s="138"/>
      <c r="BF21" s="135"/>
      <c r="BG21" s="9">
        <v>82</v>
      </c>
      <c r="BH21" s="23">
        <v>80</v>
      </c>
      <c r="BI21" s="23">
        <v>80</v>
      </c>
      <c r="BJ21" s="23" t="s">
        <v>24</v>
      </c>
      <c r="BK21" s="23" t="s">
        <v>24</v>
      </c>
      <c r="BL21" s="23" t="s">
        <v>24</v>
      </c>
      <c r="BM21" s="23" t="s">
        <v>24</v>
      </c>
      <c r="BN21" s="23">
        <f t="shared" ref="BN21" si="527">ROUND((((BG21)+(2*BH21)+(3*BI21))/6),0)</f>
        <v>80</v>
      </c>
      <c r="BO21" s="23">
        <f t="shared" ref="BO21" si="528">ROUND(BN21*0.3,0)</f>
        <v>24</v>
      </c>
      <c r="BP21" s="138"/>
      <c r="BQ21" s="135"/>
      <c r="BR21" s="22"/>
      <c r="BS21" s="23"/>
      <c r="BT21" s="23"/>
      <c r="BU21" s="23" t="s">
        <v>24</v>
      </c>
      <c r="BV21" s="23" t="s">
        <v>24</v>
      </c>
      <c r="BW21" s="23" t="s">
        <v>24</v>
      </c>
      <c r="BX21" s="23" t="s">
        <v>24</v>
      </c>
      <c r="BY21" s="23">
        <v>78</v>
      </c>
      <c r="BZ21" s="23">
        <f t="shared" ref="BZ21" si="529">ROUND(BY21*0.4,0)</f>
        <v>31</v>
      </c>
      <c r="CA21" s="138"/>
      <c r="CB21" s="135"/>
      <c r="CC21" s="7">
        <v>80</v>
      </c>
      <c r="CD21" s="7">
        <v>80</v>
      </c>
      <c r="CE21" s="7">
        <v>82</v>
      </c>
      <c r="CF21" s="23" t="s">
        <v>24</v>
      </c>
      <c r="CG21" s="23" t="s">
        <v>24</v>
      </c>
      <c r="CH21" s="23" t="s">
        <v>24</v>
      </c>
      <c r="CI21" s="23" t="s">
        <v>24</v>
      </c>
      <c r="CJ21" s="23">
        <f t="shared" ref="CJ21" si="530">ROUND((((CC21)+(2*CD21)+(3*CE21))/6),0)</f>
        <v>81</v>
      </c>
      <c r="CK21" s="23">
        <f t="shared" ref="CK21" si="531">ROUND(CJ21*0.1,0)</f>
        <v>8</v>
      </c>
      <c r="CL21" s="138"/>
      <c r="CM21" s="135"/>
      <c r="CN21" s="22">
        <v>87</v>
      </c>
      <c r="CO21" s="23">
        <v>88</v>
      </c>
      <c r="CP21" s="23">
        <v>86</v>
      </c>
      <c r="CQ21" s="23" t="s">
        <v>24</v>
      </c>
      <c r="CR21" s="23" t="s">
        <v>24</v>
      </c>
      <c r="CS21" s="23" t="s">
        <v>24</v>
      </c>
      <c r="CT21" s="23" t="s">
        <v>24</v>
      </c>
      <c r="CU21" s="23">
        <f t="shared" ref="CU21" si="532">ROUND((((CN21)+(2*CO21)+(3*CP21))/6),0)</f>
        <v>87</v>
      </c>
      <c r="CV21" s="23">
        <f t="shared" ref="CV21" si="533">ROUND(CU21*0.1,0)</f>
        <v>9</v>
      </c>
      <c r="CW21" s="138"/>
      <c r="CX21" s="135"/>
      <c r="CY21" s="9">
        <v>80</v>
      </c>
      <c r="CZ21" s="23">
        <v>85</v>
      </c>
      <c r="DA21" s="23">
        <v>80</v>
      </c>
      <c r="DB21" s="23" t="s">
        <v>24</v>
      </c>
      <c r="DC21" s="23" t="s">
        <v>24</v>
      </c>
      <c r="DD21" s="23" t="s">
        <v>24</v>
      </c>
      <c r="DE21" s="23" t="s">
        <v>24</v>
      </c>
      <c r="DF21" s="23">
        <f t="shared" ref="DF21" si="534">ROUND((((CY21)+(2*CZ21)+(3*DA21))/6),0)</f>
        <v>82</v>
      </c>
      <c r="DG21" s="23">
        <f t="shared" ref="DG21" si="535">ROUND(DF21*0.1,0)</f>
        <v>8</v>
      </c>
      <c r="DH21" s="138"/>
      <c r="DI21" s="135"/>
      <c r="DJ21" s="18">
        <v>85</v>
      </c>
      <c r="DK21" s="18">
        <v>85</v>
      </c>
      <c r="DL21" s="18">
        <v>87</v>
      </c>
      <c r="DM21" s="23" t="s">
        <v>24</v>
      </c>
      <c r="DN21" s="23" t="s">
        <v>24</v>
      </c>
      <c r="DO21" s="23" t="s">
        <v>24</v>
      </c>
      <c r="DP21" s="23" t="s">
        <v>24</v>
      </c>
      <c r="DQ21" s="23">
        <f t="shared" ref="DQ21" si="536">ROUND((((DJ21)+(2*DK21)+(3*DL21))/6),0)</f>
        <v>86</v>
      </c>
      <c r="DR21" s="23">
        <f t="shared" ref="DR21" si="537">ROUND(DQ21*0.3,0)</f>
        <v>26</v>
      </c>
      <c r="DS21" s="138"/>
      <c r="DT21" s="135"/>
      <c r="DU21" s="9">
        <v>75</v>
      </c>
      <c r="DV21" s="23">
        <v>75</v>
      </c>
      <c r="DW21" s="23">
        <v>75</v>
      </c>
      <c r="DX21" s="23" t="s">
        <v>24</v>
      </c>
      <c r="DY21" s="23" t="s">
        <v>24</v>
      </c>
      <c r="DZ21" s="23" t="s">
        <v>24</v>
      </c>
      <c r="EA21" s="23" t="s">
        <v>24</v>
      </c>
      <c r="EB21" s="23">
        <f t="shared" ref="EB21" si="538">ROUND((((DU21)+(2*DV21)+(3*DW21))/6),0)</f>
        <v>75</v>
      </c>
      <c r="EC21" s="23">
        <f t="shared" ref="EC21" si="539">ROUND(EB21*0.05,0)</f>
        <v>4</v>
      </c>
      <c r="ED21" s="138"/>
      <c r="EE21" s="135"/>
      <c r="EF21" s="22">
        <v>80</v>
      </c>
      <c r="EG21" s="23">
        <v>80</v>
      </c>
      <c r="EH21" s="23">
        <v>80</v>
      </c>
      <c r="EI21" s="23" t="s">
        <v>24</v>
      </c>
      <c r="EJ21" s="23" t="s">
        <v>24</v>
      </c>
      <c r="EK21" s="23" t="s">
        <v>24</v>
      </c>
      <c r="EL21" s="23" t="s">
        <v>24</v>
      </c>
      <c r="EM21" s="23">
        <f t="shared" ref="EM21" si="540">ROUND((((EF21)+(2*EG21)+(3*EH21))/6),0)</f>
        <v>80</v>
      </c>
      <c r="EN21" s="23">
        <f t="shared" ref="EN21" si="541">ROUND(EM21*0.1,0)</f>
        <v>8</v>
      </c>
      <c r="EO21" s="138"/>
      <c r="EP21" s="135"/>
      <c r="EQ21" s="7">
        <v>77</v>
      </c>
      <c r="ER21" s="7">
        <v>77</v>
      </c>
      <c r="ES21" s="7">
        <v>77</v>
      </c>
      <c r="ET21" s="23" t="s">
        <v>24</v>
      </c>
      <c r="EU21" s="23" t="s">
        <v>24</v>
      </c>
      <c r="EV21" s="23" t="s">
        <v>24</v>
      </c>
      <c r="EW21" s="23" t="s">
        <v>24</v>
      </c>
      <c r="EX21" s="23">
        <f t="shared" ref="EX21" si="542">ROUND((((EQ21)+(2*ER21)+(3*ES21))/6),0)</f>
        <v>77</v>
      </c>
      <c r="EY21" s="23">
        <f t="shared" si="163"/>
        <v>8</v>
      </c>
      <c r="EZ21" s="138"/>
      <c r="FA21" s="135"/>
      <c r="FB21" s="69">
        <v>80.400000000000006</v>
      </c>
      <c r="FC21" s="70">
        <v>80</v>
      </c>
      <c r="FD21" s="70">
        <v>80.95</v>
      </c>
      <c r="FE21" s="23" t="s">
        <v>24</v>
      </c>
      <c r="FF21" s="23" t="s">
        <v>24</v>
      </c>
      <c r="FG21" s="23" t="s">
        <v>24</v>
      </c>
      <c r="FH21" s="23" t="s">
        <v>24</v>
      </c>
      <c r="FI21" s="23">
        <f t="shared" ref="FI21" si="543">ROUND((((FB21)+(2*FC21)+(3*FD21))/6),0)</f>
        <v>81</v>
      </c>
      <c r="FJ21" s="23">
        <f t="shared" si="165"/>
        <v>16</v>
      </c>
      <c r="FK21" s="138"/>
      <c r="FL21" s="141"/>
      <c r="FM21" s="78">
        <v>77.400000000000006</v>
      </c>
      <c r="FN21" s="70">
        <v>77</v>
      </c>
      <c r="FO21" s="70">
        <v>77</v>
      </c>
      <c r="FP21" s="23" t="s">
        <v>24</v>
      </c>
      <c r="FQ21" s="23" t="s">
        <v>24</v>
      </c>
      <c r="FR21" s="23" t="s">
        <v>24</v>
      </c>
      <c r="FS21" s="23" t="s">
        <v>24</v>
      </c>
      <c r="FT21" s="23">
        <f t="shared" ref="FT21" si="544">ROUND((((FM21)+(2*FN21)+(3*FO21))/6),0)</f>
        <v>77</v>
      </c>
      <c r="FU21" s="23">
        <f t="shared" si="167"/>
        <v>15</v>
      </c>
      <c r="FV21" s="138"/>
      <c r="FW21" s="135"/>
      <c r="FX21" s="18">
        <v>80</v>
      </c>
      <c r="FY21" s="18">
        <v>80</v>
      </c>
      <c r="FZ21" s="18">
        <v>80</v>
      </c>
      <c r="GA21" s="23" t="s">
        <v>24</v>
      </c>
      <c r="GB21" s="23" t="s">
        <v>24</v>
      </c>
      <c r="GC21" s="23" t="s">
        <v>24</v>
      </c>
      <c r="GD21" s="23" t="s">
        <v>24</v>
      </c>
      <c r="GE21" s="23">
        <f t="shared" ref="GE21" si="545">ROUND((((FX21)+(2*FY21)+(3*FZ21))/6),0)</f>
        <v>80</v>
      </c>
      <c r="GF21" s="23">
        <f t="shared" si="169"/>
        <v>16</v>
      </c>
      <c r="GG21" s="138"/>
      <c r="GH21" s="135"/>
      <c r="GI21" s="144"/>
      <c r="GJ21" s="147"/>
      <c r="GK21" s="150"/>
      <c r="GL21" s="150"/>
      <c r="GM21" s="150"/>
      <c r="GN21" s="150"/>
      <c r="GO21" s="129"/>
      <c r="GP21" s="132"/>
      <c r="GQ21" s="132"/>
      <c r="GR21" s="129"/>
    </row>
    <row r="22" spans="1:200" ht="15.75" customHeight="1" thickBot="1" x14ac:dyDescent="0.3">
      <c r="A22" s="154">
        <v>6</v>
      </c>
      <c r="B22" s="157" t="s">
        <v>84</v>
      </c>
      <c r="C22" s="10" t="s">
        <v>3</v>
      </c>
      <c r="D22" s="16">
        <v>73</v>
      </c>
      <c r="E22" s="6">
        <v>60</v>
      </c>
      <c r="F22" s="45">
        <v>73</v>
      </c>
      <c r="G22" s="65">
        <f t="shared" si="36"/>
        <v>69</v>
      </c>
      <c r="H22" s="6">
        <f t="shared" ref="H22" si="546">ROUND(G22*0.4,0)</f>
        <v>28</v>
      </c>
      <c r="I22" s="6" t="s">
        <v>24</v>
      </c>
      <c r="J22" s="6" t="s">
        <v>24</v>
      </c>
      <c r="K22" s="6" t="s">
        <v>24</v>
      </c>
      <c r="L22" s="6" t="s">
        <v>24</v>
      </c>
      <c r="M22" s="136">
        <f t="shared" ref="M22" si="547">H22+J23+L24</f>
        <v>75</v>
      </c>
      <c r="N22" s="133" t="str">
        <f t="shared" ref="N22" si="548">IF(M22&gt;=75,"T","TT")</f>
        <v>T</v>
      </c>
      <c r="O22" s="17">
        <v>80</v>
      </c>
      <c r="P22" s="6">
        <v>75</v>
      </c>
      <c r="Q22" s="6">
        <v>59</v>
      </c>
      <c r="R22" s="6">
        <f t="shared" ref="R22" si="549">ROUND((((O22)+(2*P22)+(3*Q22))/6),0)</f>
        <v>68</v>
      </c>
      <c r="S22" s="6">
        <f t="shared" si="424"/>
        <v>27</v>
      </c>
      <c r="T22" s="6" t="s">
        <v>24</v>
      </c>
      <c r="U22" s="6" t="s">
        <v>24</v>
      </c>
      <c r="V22" s="6" t="s">
        <v>24</v>
      </c>
      <c r="W22" s="6" t="s">
        <v>24</v>
      </c>
      <c r="X22" s="136">
        <f t="shared" ref="X22" si="550">S22+U23+W24</f>
        <v>75</v>
      </c>
      <c r="Y22" s="133" t="str">
        <f t="shared" ref="Y22" si="551">IF(X22&gt;=75,"T","TT")</f>
        <v>T</v>
      </c>
      <c r="Z22" s="16">
        <v>81</v>
      </c>
      <c r="AA22" s="6">
        <v>78</v>
      </c>
      <c r="AB22" s="6">
        <v>64</v>
      </c>
      <c r="AC22" s="6">
        <f t="shared" ref="AC22" si="552">ROUND((((Z22)+(2*AA22)+(3*AB22))/6),0)</f>
        <v>72</v>
      </c>
      <c r="AD22" s="6">
        <f t="shared" ref="AD22:AD34" si="553">ROUND(AC22*0.3,0)</f>
        <v>22</v>
      </c>
      <c r="AE22" s="6" t="s">
        <v>24</v>
      </c>
      <c r="AF22" s="6" t="s">
        <v>24</v>
      </c>
      <c r="AG22" s="6" t="s">
        <v>24</v>
      </c>
      <c r="AH22" s="6" t="s">
        <v>24</v>
      </c>
      <c r="AI22" s="136">
        <f t="shared" ref="AI22" si="554">AD22+AF23+AH24</f>
        <v>78</v>
      </c>
      <c r="AJ22" s="133" t="str">
        <f t="shared" ref="AJ22" si="555">IF(AI22&gt;=75,"T","TT")</f>
        <v>T</v>
      </c>
      <c r="AK22" s="17">
        <v>70</v>
      </c>
      <c r="AL22" s="6">
        <v>73</v>
      </c>
      <c r="AM22" s="6">
        <v>90</v>
      </c>
      <c r="AN22" s="6">
        <f t="shared" ref="AN22" si="556">ROUND((((AK22)+(2*AL22)+(3*AM22))/6),0)</f>
        <v>81</v>
      </c>
      <c r="AO22" s="6">
        <f t="shared" ref="AO22:AO34" si="557">ROUND(AN22*0.3,0)</f>
        <v>24</v>
      </c>
      <c r="AP22" s="6" t="s">
        <v>24</v>
      </c>
      <c r="AQ22" s="6" t="s">
        <v>24</v>
      </c>
      <c r="AR22" s="6" t="s">
        <v>24</v>
      </c>
      <c r="AS22" s="6" t="s">
        <v>24</v>
      </c>
      <c r="AT22" s="136">
        <f t="shared" ref="AT22" si="558">AO22+AQ23+AS24</f>
        <v>78</v>
      </c>
      <c r="AU22" s="133" t="str">
        <f t="shared" ref="AU22" si="559">IF(AT22&gt;=75,"T","TT")</f>
        <v>T</v>
      </c>
      <c r="AV22" s="16">
        <v>77</v>
      </c>
      <c r="AW22" s="16">
        <v>77</v>
      </c>
      <c r="AX22" s="6">
        <v>67</v>
      </c>
      <c r="AY22" s="6">
        <f t="shared" ref="AY22" si="560">ROUND((((AV22)+(2*AW22)+(3*AX22))/6),0)</f>
        <v>72</v>
      </c>
      <c r="AZ22" s="6">
        <f t="shared" ref="AZ22" si="561">ROUND(AY22*0.7,0)</f>
        <v>50</v>
      </c>
      <c r="BA22" s="6" t="s">
        <v>24</v>
      </c>
      <c r="BB22" s="6" t="s">
        <v>24</v>
      </c>
      <c r="BC22" s="6" t="s">
        <v>24</v>
      </c>
      <c r="BD22" s="6" t="s">
        <v>24</v>
      </c>
      <c r="BE22" s="136">
        <f t="shared" ref="BE22" si="562">AZ22+BB23+BD24</f>
        <v>73</v>
      </c>
      <c r="BF22" s="133" t="str">
        <f t="shared" ref="BF22" si="563">IF(BE22&gt;=70,"T","TT")</f>
        <v>T</v>
      </c>
      <c r="BG22" s="17">
        <v>78</v>
      </c>
      <c r="BH22" s="6">
        <v>77</v>
      </c>
      <c r="BI22" s="6">
        <v>57</v>
      </c>
      <c r="BJ22" s="6">
        <f t="shared" ref="BJ22" si="564">ROUND((((BG22)+(2*BH22)+(3*BI22))/6),0)</f>
        <v>67</v>
      </c>
      <c r="BK22" s="6">
        <f t="shared" ref="BK22:BK34" si="565">ROUND(BJ22*0.2,0)</f>
        <v>13</v>
      </c>
      <c r="BL22" s="6" t="s">
        <v>24</v>
      </c>
      <c r="BM22" s="6" t="s">
        <v>24</v>
      </c>
      <c r="BN22" s="6" t="s">
        <v>24</v>
      </c>
      <c r="BO22" s="6" t="s">
        <v>24</v>
      </c>
      <c r="BP22" s="136">
        <f t="shared" ref="BP22" si="566">BK22+BM23+BO24</f>
        <v>75</v>
      </c>
      <c r="BQ22" s="133" t="str">
        <f t="shared" ref="BQ22" si="567">IF(BP22&gt;=75,"T","TT")</f>
        <v>T</v>
      </c>
      <c r="BR22" s="16"/>
      <c r="BS22" s="6"/>
      <c r="BT22" s="6"/>
      <c r="BU22" s="6">
        <v>78</v>
      </c>
      <c r="BV22" s="6">
        <f t="shared" ref="BV22" si="568">ROUND(BU22*0.1,0)</f>
        <v>8</v>
      </c>
      <c r="BW22" s="6" t="s">
        <v>24</v>
      </c>
      <c r="BX22" s="6" t="s">
        <v>24</v>
      </c>
      <c r="BY22" s="6" t="s">
        <v>24</v>
      </c>
      <c r="BZ22" s="6" t="s">
        <v>24</v>
      </c>
      <c r="CA22" s="136">
        <f t="shared" ref="CA22" si="569">BV22+BX23+BZ24</f>
        <v>80</v>
      </c>
      <c r="CB22" s="133" t="str">
        <f t="shared" ref="CB22" si="570">IF(CA22&gt;=75,"T","TT")</f>
        <v>T</v>
      </c>
      <c r="CC22" s="17">
        <v>85</v>
      </c>
      <c r="CD22" s="6">
        <v>80</v>
      </c>
      <c r="CE22" s="6">
        <v>76</v>
      </c>
      <c r="CF22" s="6">
        <f t="shared" ref="CF22" si="571">ROUND((((CC22)+(2*CD22)+(3*CE22))/6),0)</f>
        <v>79</v>
      </c>
      <c r="CG22" s="6">
        <f t="shared" ref="CG22" si="572">ROUND(CF22*0.8,0)</f>
        <v>63</v>
      </c>
      <c r="CH22" s="6" t="s">
        <v>24</v>
      </c>
      <c r="CI22" s="6" t="s">
        <v>24</v>
      </c>
      <c r="CJ22" s="6" t="s">
        <v>24</v>
      </c>
      <c r="CK22" s="6" t="s">
        <v>24</v>
      </c>
      <c r="CL22" s="136">
        <f t="shared" ref="CL22" si="573">CG22+CI23+CK24</f>
        <v>79</v>
      </c>
      <c r="CM22" s="133" t="str">
        <f t="shared" ref="CM22" si="574">IF(CL22&gt;=75,"T","TT")</f>
        <v>T</v>
      </c>
      <c r="CN22" s="16">
        <v>87</v>
      </c>
      <c r="CO22" s="6">
        <v>84</v>
      </c>
      <c r="CP22" s="6">
        <v>74</v>
      </c>
      <c r="CQ22" s="6">
        <f t="shared" ref="CQ22" si="575">ROUND((((CN22)+(2*CO22)+(3*CP22))/6),0)</f>
        <v>80</v>
      </c>
      <c r="CR22" s="6">
        <f t="shared" ref="CR22" si="576">ROUND(CQ22*0.7,0)</f>
        <v>56</v>
      </c>
      <c r="CS22" s="6" t="s">
        <v>24</v>
      </c>
      <c r="CT22" s="6" t="s">
        <v>24</v>
      </c>
      <c r="CU22" s="6" t="s">
        <v>24</v>
      </c>
      <c r="CV22" s="6" t="s">
        <v>24</v>
      </c>
      <c r="CW22" s="136">
        <f t="shared" ref="CW22" si="577">CR22+CT23+CV24</f>
        <v>82</v>
      </c>
      <c r="CX22" s="133" t="str">
        <f t="shared" ref="CX22" si="578">IF(CW22&gt;=75,"T","TT")</f>
        <v>T</v>
      </c>
      <c r="CY22" s="17">
        <v>85</v>
      </c>
      <c r="CZ22" s="6">
        <v>92</v>
      </c>
      <c r="DA22" s="6">
        <v>68</v>
      </c>
      <c r="DB22" s="6">
        <f t="shared" ref="DB22" si="579">ROUND((((CY22)+(2*CZ22)+(3*DA22))/6),0)</f>
        <v>79</v>
      </c>
      <c r="DC22" s="6">
        <f t="shared" ref="DC22:DC34" si="580">ROUND(DB22*0.7,0)</f>
        <v>55</v>
      </c>
      <c r="DD22" s="6" t="s">
        <v>24</v>
      </c>
      <c r="DE22" s="6" t="s">
        <v>24</v>
      </c>
      <c r="DF22" s="6" t="s">
        <v>24</v>
      </c>
      <c r="DG22" s="6" t="s">
        <v>24</v>
      </c>
      <c r="DH22" s="136">
        <f t="shared" ref="DH22" si="581">DC22+DE23+DG24</f>
        <v>79</v>
      </c>
      <c r="DI22" s="133" t="str">
        <f t="shared" ref="DI22" si="582">IF(DH22&gt;=75,"T","TT")</f>
        <v>T</v>
      </c>
      <c r="DJ22" s="16">
        <v>82</v>
      </c>
      <c r="DK22" s="6">
        <v>77</v>
      </c>
      <c r="DL22" s="6">
        <v>60</v>
      </c>
      <c r="DM22" s="6">
        <f t="shared" ref="DM22" si="583">ROUND((((DJ22)+(2*DK22)+(3*DL22))/6),0)</f>
        <v>69</v>
      </c>
      <c r="DN22" s="6">
        <f t="shared" ref="DN22" si="584">ROUND(DM22*0.5,0)</f>
        <v>35</v>
      </c>
      <c r="DO22" s="6" t="s">
        <v>24</v>
      </c>
      <c r="DP22" s="6" t="s">
        <v>24</v>
      </c>
      <c r="DQ22" s="6" t="s">
        <v>24</v>
      </c>
      <c r="DR22" s="6" t="s">
        <v>24</v>
      </c>
      <c r="DS22" s="136">
        <f t="shared" ref="DS22" si="585">DN22+DP23+DR24</f>
        <v>78</v>
      </c>
      <c r="DT22" s="133" t="str">
        <f t="shared" ref="DT22" si="586">IF(DS22&gt;=75,"T","TT")</f>
        <v>T</v>
      </c>
      <c r="DU22" s="17">
        <v>77</v>
      </c>
      <c r="DV22" s="6">
        <v>77</v>
      </c>
      <c r="DW22" s="6">
        <v>67</v>
      </c>
      <c r="DX22" s="6">
        <f t="shared" ref="DX22" si="587">ROUND((((DU22)+(2*DV22)+(3*DW22))/6),0)</f>
        <v>72</v>
      </c>
      <c r="DY22" s="6">
        <f t="shared" ref="DY22" si="588">ROUND(DX22*0.8,0)</f>
        <v>58</v>
      </c>
      <c r="DZ22" s="6" t="s">
        <v>24</v>
      </c>
      <c r="EA22" s="6" t="s">
        <v>24</v>
      </c>
      <c r="EB22" s="6" t="s">
        <v>24</v>
      </c>
      <c r="EC22" s="6" t="s">
        <v>24</v>
      </c>
      <c r="ED22" s="136">
        <f t="shared" ref="ED22" si="589">DY22+EA23+EC24</f>
        <v>73</v>
      </c>
      <c r="EE22" s="133" t="str">
        <f t="shared" ref="EE22" si="590">IF(ED22&gt;=70,"T","TT")</f>
        <v>T</v>
      </c>
      <c r="EF22" s="16">
        <v>79</v>
      </c>
      <c r="EG22" s="6">
        <v>72</v>
      </c>
      <c r="EH22" s="6">
        <v>66</v>
      </c>
      <c r="EI22" s="6">
        <f t="shared" ref="EI22" si="591">ROUND((((EF22)+(2*EG22)+(3*EH22))/6),0)</f>
        <v>70</v>
      </c>
      <c r="EJ22" s="6">
        <f t="shared" ref="EJ22" si="592">ROUND(EI22*0.6,0)</f>
        <v>42</v>
      </c>
      <c r="EK22" s="6" t="s">
        <v>24</v>
      </c>
      <c r="EL22" s="6" t="s">
        <v>24</v>
      </c>
      <c r="EM22" s="6" t="s">
        <v>24</v>
      </c>
      <c r="EN22" s="6" t="s">
        <v>24</v>
      </c>
      <c r="EO22" s="136">
        <f t="shared" ref="EO22" si="593">EJ22+EL23+EN24</f>
        <v>73</v>
      </c>
      <c r="EP22" s="133" t="str">
        <f t="shared" ref="EP22" si="594">IF(EO22&gt;=70,"T","TT")</f>
        <v>T</v>
      </c>
      <c r="EQ22" s="17">
        <v>74</v>
      </c>
      <c r="ER22" s="17">
        <v>75</v>
      </c>
      <c r="ES22" s="6">
        <v>70</v>
      </c>
      <c r="ET22" s="6">
        <f t="shared" ref="ET22" si="595">ROUND((((EQ22)+(2*ER22)+(3*ES22))/6),0)</f>
        <v>72</v>
      </c>
      <c r="EU22" s="6">
        <f t="shared" si="87"/>
        <v>50</v>
      </c>
      <c r="EV22" s="6" t="s">
        <v>24</v>
      </c>
      <c r="EW22" s="6" t="s">
        <v>24</v>
      </c>
      <c r="EX22" s="6" t="s">
        <v>24</v>
      </c>
      <c r="EY22" s="6" t="s">
        <v>24</v>
      </c>
      <c r="EZ22" s="136">
        <f t="shared" ref="EZ22" si="596">EU22+EW23+EY24</f>
        <v>73</v>
      </c>
      <c r="FA22" s="133" t="str">
        <f t="shared" ref="FA22" si="597">IF(EZ22&gt;=70,"T","TT")</f>
        <v>T</v>
      </c>
      <c r="FB22" s="71">
        <v>75.5</v>
      </c>
      <c r="FC22" s="26">
        <v>75</v>
      </c>
      <c r="FD22" s="26">
        <v>64</v>
      </c>
      <c r="FE22" s="6">
        <f t="shared" ref="FE22" si="598">ROUND((((FB22)+(2*FC22)+(3*FD22))/6),0)</f>
        <v>70</v>
      </c>
      <c r="FF22" s="6">
        <f t="shared" si="91"/>
        <v>21</v>
      </c>
      <c r="FG22" s="6" t="s">
        <v>24</v>
      </c>
      <c r="FH22" s="6" t="s">
        <v>24</v>
      </c>
      <c r="FI22" s="6" t="s">
        <v>24</v>
      </c>
      <c r="FJ22" s="6" t="s">
        <v>24</v>
      </c>
      <c r="FK22" s="136">
        <f t="shared" ref="FK22" si="599">FF22+FH23+FJ24</f>
        <v>77</v>
      </c>
      <c r="FL22" s="133" t="str">
        <f t="shared" ref="FL22" si="600">IF(FK22&gt;=75,"T","TT")</f>
        <v>T</v>
      </c>
      <c r="FM22" s="76">
        <v>91.8</v>
      </c>
      <c r="FN22" s="26">
        <v>80</v>
      </c>
      <c r="FO22" s="6">
        <v>58</v>
      </c>
      <c r="FP22" s="6">
        <f t="shared" ref="FP22" si="601">ROUND((((FM22)+(2*FN22)+(3*FO22))/6),0)</f>
        <v>71</v>
      </c>
      <c r="FQ22" s="6">
        <f t="shared" si="95"/>
        <v>28</v>
      </c>
      <c r="FR22" s="6" t="s">
        <v>24</v>
      </c>
      <c r="FS22" s="6" t="s">
        <v>24</v>
      </c>
      <c r="FT22" s="6" t="s">
        <v>24</v>
      </c>
      <c r="FU22" s="6" t="s">
        <v>24</v>
      </c>
      <c r="FV22" s="136">
        <f t="shared" ref="FV22" si="602">FQ22+FS23+FU24</f>
        <v>75</v>
      </c>
      <c r="FW22" s="133" t="str">
        <f t="shared" ref="FW22" si="603">IF(FV22&gt;=75,"T","TT")</f>
        <v>T</v>
      </c>
      <c r="FX22" s="16">
        <v>82</v>
      </c>
      <c r="FY22" s="6">
        <v>76</v>
      </c>
      <c r="FZ22" s="6">
        <v>98</v>
      </c>
      <c r="GA22" s="6">
        <f t="shared" ref="GA22" si="604">ROUND((((FX22)+(2*FY22)+(3*FZ22))/6),0)</f>
        <v>88</v>
      </c>
      <c r="GB22" s="6">
        <f t="shared" si="99"/>
        <v>26</v>
      </c>
      <c r="GC22" s="6" t="s">
        <v>24</v>
      </c>
      <c r="GD22" s="6" t="s">
        <v>24</v>
      </c>
      <c r="GE22" s="6" t="s">
        <v>24</v>
      </c>
      <c r="GF22" s="6" t="s">
        <v>24</v>
      </c>
      <c r="GG22" s="136">
        <f t="shared" ref="GG22" si="605">GB22+GD23+GF24</f>
        <v>82</v>
      </c>
      <c r="GH22" s="133" t="str">
        <f t="shared" ref="GH22" si="606">IF(GG22&gt;=75,"T","TT")</f>
        <v>T</v>
      </c>
      <c r="GI22" s="142">
        <f>M22+X22+AI22+AT22+BE22+BP22+CA22+CL22+CW22+DH22+DS22+ED22+EO22+EZ22+FK22+FV22+GG22</f>
        <v>1305</v>
      </c>
      <c r="GJ22" s="145">
        <f t="shared" si="102"/>
        <v>76.764705882352942</v>
      </c>
      <c r="GK22" s="148">
        <f t="shared" ref="GK22" si="607">17-GL22</f>
        <v>17</v>
      </c>
      <c r="GL22" s="148">
        <f t="shared" ref="GL22" si="608">COUNTIF(C22:GH22,"TT")</f>
        <v>0</v>
      </c>
      <c r="GM22" s="148" t="str">
        <f t="shared" ref="GM22" si="609">IF(GL22&lt;=3,"N","TN")</f>
        <v>N</v>
      </c>
      <c r="GN22" s="148">
        <f>RANK(GI22,$GI$7:$GI$138,0)</f>
        <v>14</v>
      </c>
      <c r="GO22" s="127" t="str">
        <f t="shared" ref="GO22" si="610">IF(AND(AI22&gt;=75,AT22&gt;=75,FV22&gt;=75),"YA","TIDAK")</f>
        <v>YA</v>
      </c>
      <c r="GP22" s="130" t="str">
        <f t="shared" ref="GP22" si="611">IF(AND(BE22&gt;=70,ED22&gt;=70,EO22&gt;=70,EZ22&gt;=70),"YA","TIDAK")</f>
        <v>YA</v>
      </c>
      <c r="GQ22" s="130" t="str">
        <f t="shared" ref="GQ22" si="612">IF(AND(CL22&gt;=75,CW22&gt;=75,DH22&gt;=75,DS22&gt;=75),"YA","TIDAK")</f>
        <v>YA</v>
      </c>
      <c r="GR22" s="127"/>
    </row>
    <row r="23" spans="1:200" ht="15.75" customHeight="1" thickBot="1" x14ac:dyDescent="0.3">
      <c r="A23" s="155"/>
      <c r="B23" s="158"/>
      <c r="C23" s="11" t="s">
        <v>4</v>
      </c>
      <c r="D23" s="18">
        <v>77</v>
      </c>
      <c r="E23" s="8">
        <v>75</v>
      </c>
      <c r="F23" s="8">
        <v>72</v>
      </c>
      <c r="G23" s="26" t="s">
        <v>24</v>
      </c>
      <c r="H23" s="8" t="s">
        <v>24</v>
      </c>
      <c r="I23" s="8">
        <f t="shared" ref="I23" si="613">ROUND((((D23)+(2*E23)+(3*F23))/6),0)</f>
        <v>74</v>
      </c>
      <c r="J23" s="8">
        <f t="shared" ref="J23" si="614">ROUND(I23*0.25,0)</f>
        <v>19</v>
      </c>
      <c r="K23" s="8" t="s">
        <v>24</v>
      </c>
      <c r="L23" s="8" t="s">
        <v>24</v>
      </c>
      <c r="M23" s="137"/>
      <c r="N23" s="134"/>
      <c r="O23" s="7">
        <v>75</v>
      </c>
      <c r="P23" s="7">
        <v>75</v>
      </c>
      <c r="Q23" s="7">
        <v>75</v>
      </c>
      <c r="R23" s="8" t="s">
        <v>24</v>
      </c>
      <c r="S23" s="8" t="s">
        <v>24</v>
      </c>
      <c r="T23" s="8">
        <f t="shared" ref="T23" si="615">ROUND((((O23)+(2*P23)+(3*Q23))/6),0)</f>
        <v>75</v>
      </c>
      <c r="U23" s="8">
        <f t="shared" si="491"/>
        <v>8</v>
      </c>
      <c r="V23" s="8" t="s">
        <v>24</v>
      </c>
      <c r="W23" s="8" t="s">
        <v>24</v>
      </c>
      <c r="X23" s="137"/>
      <c r="Y23" s="134"/>
      <c r="Z23" s="18">
        <v>79</v>
      </c>
      <c r="AA23" s="8">
        <v>77</v>
      </c>
      <c r="AB23" s="8">
        <v>80</v>
      </c>
      <c r="AC23" s="8" t="s">
        <v>24</v>
      </c>
      <c r="AD23" s="8" t="s">
        <v>24</v>
      </c>
      <c r="AE23" s="8">
        <f t="shared" ref="AE23" si="616">ROUND((((Z23)+(2*AA23)+(3*AB23))/6),0)</f>
        <v>79</v>
      </c>
      <c r="AF23" s="8">
        <f t="shared" ref="AF23:AF35" si="617">ROUND(AE23*0.5,0)</f>
        <v>40</v>
      </c>
      <c r="AG23" s="8" t="s">
        <v>24</v>
      </c>
      <c r="AH23" s="8" t="s">
        <v>24</v>
      </c>
      <c r="AI23" s="137"/>
      <c r="AJ23" s="134"/>
      <c r="AK23" s="7">
        <v>75</v>
      </c>
      <c r="AL23" s="7">
        <v>75</v>
      </c>
      <c r="AM23" s="7">
        <v>75</v>
      </c>
      <c r="AN23" s="8" t="s">
        <v>24</v>
      </c>
      <c r="AO23" s="8" t="s">
        <v>24</v>
      </c>
      <c r="AP23" s="8">
        <f t="shared" ref="AP23" si="618">ROUND((((AK23)+(2*AL23)+(3*AM23))/6),0)</f>
        <v>75</v>
      </c>
      <c r="AQ23" s="8">
        <f t="shared" ref="AQ23:AQ35" si="619">ROUND(AP23*0.5,0)</f>
        <v>38</v>
      </c>
      <c r="AR23" s="8" t="s">
        <v>24</v>
      </c>
      <c r="AS23" s="8" t="s">
        <v>24</v>
      </c>
      <c r="AT23" s="137"/>
      <c r="AU23" s="134"/>
      <c r="AV23" s="18">
        <v>75</v>
      </c>
      <c r="AW23" s="18">
        <v>75</v>
      </c>
      <c r="AX23" s="18">
        <v>75</v>
      </c>
      <c r="AY23" s="8" t="s">
        <v>24</v>
      </c>
      <c r="AZ23" s="8" t="s">
        <v>24</v>
      </c>
      <c r="BA23" s="8">
        <f t="shared" ref="BA23" si="620">ROUND((((AV23)+(2*AW23)+(3*AX23))/6),0)</f>
        <v>75</v>
      </c>
      <c r="BB23" s="8">
        <f t="shared" ref="BB23" si="621">ROUND(BA23*0.1,0)</f>
        <v>8</v>
      </c>
      <c r="BC23" s="8" t="s">
        <v>24</v>
      </c>
      <c r="BD23" s="8" t="s">
        <v>24</v>
      </c>
      <c r="BE23" s="137"/>
      <c r="BF23" s="134"/>
      <c r="BG23" s="7">
        <v>77</v>
      </c>
      <c r="BH23" s="8">
        <v>78</v>
      </c>
      <c r="BI23" s="8">
        <v>77</v>
      </c>
      <c r="BJ23" s="8" t="s">
        <v>24</v>
      </c>
      <c r="BK23" s="8" t="s">
        <v>24</v>
      </c>
      <c r="BL23" s="8">
        <f t="shared" ref="BL23" si="622">ROUND((((BG23)+(2*BH23)+(3*BI23))/6),0)</f>
        <v>77</v>
      </c>
      <c r="BM23" s="8">
        <f t="shared" ref="BM23:BM35" si="623">ROUND(BL23*0.5,0)</f>
        <v>39</v>
      </c>
      <c r="BN23" s="8" t="s">
        <v>24</v>
      </c>
      <c r="BO23" s="8" t="s">
        <v>24</v>
      </c>
      <c r="BP23" s="137"/>
      <c r="BQ23" s="134"/>
      <c r="BR23" s="18"/>
      <c r="BS23" s="8"/>
      <c r="BT23" s="8"/>
      <c r="BU23" s="8" t="s">
        <v>24</v>
      </c>
      <c r="BV23" s="8" t="s">
        <v>24</v>
      </c>
      <c r="BW23" s="8">
        <v>80</v>
      </c>
      <c r="BX23" s="8">
        <f t="shared" ref="BX23" si="624">ROUND(BW23*0.5,0)</f>
        <v>40</v>
      </c>
      <c r="BY23" s="8" t="s">
        <v>24</v>
      </c>
      <c r="BZ23" s="8" t="s">
        <v>24</v>
      </c>
      <c r="CA23" s="137"/>
      <c r="CB23" s="134"/>
      <c r="CC23" s="7">
        <v>78</v>
      </c>
      <c r="CD23" s="7">
        <v>78</v>
      </c>
      <c r="CE23" s="7">
        <v>84</v>
      </c>
      <c r="CF23" s="8" t="s">
        <v>24</v>
      </c>
      <c r="CG23" s="8" t="s">
        <v>24</v>
      </c>
      <c r="CH23" s="8">
        <f t="shared" ref="CH23" si="625">ROUND((((CC23)+(2*CD23)+(3*CE23))/6),0)</f>
        <v>81</v>
      </c>
      <c r="CI23" s="8">
        <f t="shared" ref="CI23" si="626">ROUND(CH23*0.1,0)</f>
        <v>8</v>
      </c>
      <c r="CJ23" s="8" t="s">
        <v>24</v>
      </c>
      <c r="CK23" s="8" t="s">
        <v>24</v>
      </c>
      <c r="CL23" s="137"/>
      <c r="CM23" s="134"/>
      <c r="CN23" s="18">
        <v>89</v>
      </c>
      <c r="CO23" s="8">
        <v>87</v>
      </c>
      <c r="CP23" s="8">
        <v>86</v>
      </c>
      <c r="CQ23" s="8" t="s">
        <v>24</v>
      </c>
      <c r="CR23" s="8" t="s">
        <v>24</v>
      </c>
      <c r="CS23" s="8">
        <f t="shared" ref="CS23" si="627">ROUND((((CN23)+(2*CO23)+(3*CP23))/6),0)</f>
        <v>87</v>
      </c>
      <c r="CT23" s="8">
        <f t="shared" ref="CT23" si="628">ROUND(CS23*0.2,0)</f>
        <v>17</v>
      </c>
      <c r="CU23" s="8" t="s">
        <v>24</v>
      </c>
      <c r="CV23" s="8" t="s">
        <v>24</v>
      </c>
      <c r="CW23" s="137"/>
      <c r="CX23" s="134"/>
      <c r="CY23" s="7">
        <v>80</v>
      </c>
      <c r="CZ23" s="8">
        <v>80</v>
      </c>
      <c r="DA23" s="8">
        <v>78</v>
      </c>
      <c r="DB23" s="8" t="s">
        <v>24</v>
      </c>
      <c r="DC23" s="8" t="s">
        <v>24</v>
      </c>
      <c r="DD23" s="8">
        <f t="shared" ref="DD23" si="629">ROUND((((CY23)+(2*CZ23)+(3*DA23))/6),0)</f>
        <v>79</v>
      </c>
      <c r="DE23" s="8">
        <f t="shared" ref="DE23:DE35" si="630">ROUND(DD23*0.2,0)</f>
        <v>16</v>
      </c>
      <c r="DF23" s="8" t="s">
        <v>24</v>
      </c>
      <c r="DG23" s="8" t="s">
        <v>24</v>
      </c>
      <c r="DH23" s="137"/>
      <c r="DI23" s="134"/>
      <c r="DJ23" s="18">
        <v>86</v>
      </c>
      <c r="DK23" s="18">
        <v>84</v>
      </c>
      <c r="DL23" s="18">
        <v>86</v>
      </c>
      <c r="DM23" s="8" t="s">
        <v>24</v>
      </c>
      <c r="DN23" s="8" t="s">
        <v>24</v>
      </c>
      <c r="DO23" s="8">
        <f t="shared" ref="DO23" si="631">ROUND((((DJ23)+(2*DK23)+(3*DL23))/6),0)</f>
        <v>85</v>
      </c>
      <c r="DP23" s="8">
        <f t="shared" ref="DP23" si="632">ROUND(DO23*0.2,0)</f>
        <v>17</v>
      </c>
      <c r="DQ23" s="8" t="s">
        <v>24</v>
      </c>
      <c r="DR23" s="8" t="s">
        <v>24</v>
      </c>
      <c r="DS23" s="137"/>
      <c r="DT23" s="134"/>
      <c r="DU23" s="7">
        <v>76</v>
      </c>
      <c r="DV23" s="7">
        <v>76</v>
      </c>
      <c r="DW23" s="7">
        <v>76</v>
      </c>
      <c r="DX23" s="8" t="s">
        <v>24</v>
      </c>
      <c r="DY23" s="8" t="s">
        <v>24</v>
      </c>
      <c r="DZ23" s="8">
        <f t="shared" ref="DZ23" si="633">ROUND((((DU23)+(2*DV23)+(3*DW23))/6),0)</f>
        <v>76</v>
      </c>
      <c r="EA23" s="8">
        <f t="shared" ref="EA23" si="634">ROUND(DZ23*0.15,0)</f>
        <v>11</v>
      </c>
      <c r="EB23" s="8" t="s">
        <v>24</v>
      </c>
      <c r="EC23" s="8" t="s">
        <v>24</v>
      </c>
      <c r="ED23" s="137"/>
      <c r="EE23" s="134"/>
      <c r="EF23" s="18">
        <v>76</v>
      </c>
      <c r="EG23" s="8">
        <v>76</v>
      </c>
      <c r="EH23" s="8">
        <v>76</v>
      </c>
      <c r="EI23" s="8" t="s">
        <v>24</v>
      </c>
      <c r="EJ23" s="8" t="s">
        <v>24</v>
      </c>
      <c r="EK23" s="8">
        <f t="shared" ref="EK23" si="635">ROUND((((EF23)+(2*EG23)+(3*EH23))/6),0)</f>
        <v>76</v>
      </c>
      <c r="EL23" s="8">
        <f t="shared" ref="EL23" si="636">ROUND(EK23*0.3,0)</f>
        <v>23</v>
      </c>
      <c r="EM23" s="8" t="s">
        <v>24</v>
      </c>
      <c r="EN23" s="8" t="s">
        <v>24</v>
      </c>
      <c r="EO23" s="137"/>
      <c r="EP23" s="134"/>
      <c r="EQ23" s="7">
        <v>76</v>
      </c>
      <c r="ER23" s="7">
        <v>76</v>
      </c>
      <c r="ES23" s="7">
        <v>76</v>
      </c>
      <c r="ET23" s="8" t="s">
        <v>24</v>
      </c>
      <c r="EU23" s="8" t="s">
        <v>24</v>
      </c>
      <c r="EV23" s="8">
        <f t="shared" ref="EV23" si="637">ROUND((((EQ23)+(2*ER23)+(3*ES23))/6),0)</f>
        <v>76</v>
      </c>
      <c r="EW23" s="8">
        <f t="shared" si="132"/>
        <v>15</v>
      </c>
      <c r="EX23" s="8" t="s">
        <v>24</v>
      </c>
      <c r="EY23" s="8" t="s">
        <v>24</v>
      </c>
      <c r="EZ23" s="137"/>
      <c r="FA23" s="134"/>
      <c r="FB23" s="66">
        <v>78.52</v>
      </c>
      <c r="FC23" s="29">
        <v>78</v>
      </c>
      <c r="FD23" s="29">
        <v>79.069999999999993</v>
      </c>
      <c r="FE23" s="8" t="s">
        <v>24</v>
      </c>
      <c r="FF23" s="8" t="s">
        <v>24</v>
      </c>
      <c r="FG23" s="8">
        <f t="shared" ref="FG23" si="638">ROUND((((FB23)+(2*FC23)+(3*FD23))/6),0)</f>
        <v>79</v>
      </c>
      <c r="FH23" s="8">
        <f t="shared" si="134"/>
        <v>40</v>
      </c>
      <c r="FI23" s="8" t="s">
        <v>24</v>
      </c>
      <c r="FJ23" s="8" t="s">
        <v>24</v>
      </c>
      <c r="FK23" s="137"/>
      <c r="FL23" s="134"/>
      <c r="FM23" s="74">
        <v>78.900000000000006</v>
      </c>
      <c r="FN23" s="29">
        <v>78</v>
      </c>
      <c r="FO23" s="29">
        <v>78</v>
      </c>
      <c r="FP23" s="8" t="s">
        <v>24</v>
      </c>
      <c r="FQ23" s="8" t="s">
        <v>24</v>
      </c>
      <c r="FR23" s="8">
        <f t="shared" ref="FR23" si="639">ROUND((((FM23)+(2*FN23)+(3*FO23))/6),0)</f>
        <v>78</v>
      </c>
      <c r="FS23" s="8">
        <f t="shared" si="136"/>
        <v>31</v>
      </c>
      <c r="FT23" s="8" t="s">
        <v>24</v>
      </c>
      <c r="FU23" s="8" t="s">
        <v>24</v>
      </c>
      <c r="FV23" s="137"/>
      <c r="FW23" s="134"/>
      <c r="FX23" s="18">
        <v>80</v>
      </c>
      <c r="FY23" s="18">
        <v>78</v>
      </c>
      <c r="FZ23" s="18">
        <v>80</v>
      </c>
      <c r="GA23" s="8" t="s">
        <v>24</v>
      </c>
      <c r="GB23" s="8" t="s">
        <v>24</v>
      </c>
      <c r="GC23" s="8">
        <f t="shared" ref="GC23" si="640">ROUND((((FX23)+(2*FY23)+(3*FZ23))/6),0)</f>
        <v>79</v>
      </c>
      <c r="GD23" s="8">
        <f t="shared" si="138"/>
        <v>40</v>
      </c>
      <c r="GE23" s="8" t="s">
        <v>24</v>
      </c>
      <c r="GF23" s="8" t="s">
        <v>24</v>
      </c>
      <c r="GG23" s="137"/>
      <c r="GH23" s="134"/>
      <c r="GI23" s="143"/>
      <c r="GJ23" s="146"/>
      <c r="GK23" s="149"/>
      <c r="GL23" s="149"/>
      <c r="GM23" s="149"/>
      <c r="GN23" s="149"/>
      <c r="GO23" s="128"/>
      <c r="GP23" s="131"/>
      <c r="GQ23" s="131"/>
      <c r="GR23" s="128"/>
    </row>
    <row r="24" spans="1:200" ht="15.75" customHeight="1" thickBot="1" x14ac:dyDescent="0.3">
      <c r="A24" s="156"/>
      <c r="B24" s="159"/>
      <c r="C24" s="12" t="s">
        <v>5</v>
      </c>
      <c r="D24" s="19">
        <v>79</v>
      </c>
      <c r="E24" s="20">
        <v>77</v>
      </c>
      <c r="F24" s="20">
        <v>80</v>
      </c>
      <c r="G24" s="26" t="s">
        <v>24</v>
      </c>
      <c r="H24" s="20" t="s">
        <v>24</v>
      </c>
      <c r="I24" s="20" t="s">
        <v>24</v>
      </c>
      <c r="J24" s="20" t="s">
        <v>24</v>
      </c>
      <c r="K24" s="20">
        <f t="shared" ref="K24" si="641">ROUND((((D24)+(2*E24)+(3*F24))/6),0)</f>
        <v>79</v>
      </c>
      <c r="L24" s="20">
        <f t="shared" ref="L24" si="642">ROUND(K24*0.35,0)</f>
        <v>28</v>
      </c>
      <c r="M24" s="138"/>
      <c r="N24" s="135"/>
      <c r="O24" s="21">
        <v>80</v>
      </c>
      <c r="P24" s="21">
        <v>80</v>
      </c>
      <c r="Q24" s="21">
        <v>80</v>
      </c>
      <c r="R24" s="20" t="s">
        <v>24</v>
      </c>
      <c r="S24" s="20" t="s">
        <v>24</v>
      </c>
      <c r="T24" s="20" t="s">
        <v>24</v>
      </c>
      <c r="U24" s="20" t="s">
        <v>24</v>
      </c>
      <c r="V24" s="20">
        <f t="shared" ref="V24" si="643">ROUND((((O24)+(2*P24)+(3*Q24))/6),0)</f>
        <v>80</v>
      </c>
      <c r="W24" s="20">
        <f t="shared" si="520"/>
        <v>40</v>
      </c>
      <c r="X24" s="138"/>
      <c r="Y24" s="135"/>
      <c r="Z24" s="19">
        <v>83</v>
      </c>
      <c r="AA24" s="20">
        <v>79</v>
      </c>
      <c r="AB24" s="20">
        <v>82</v>
      </c>
      <c r="AC24" s="20" t="s">
        <v>24</v>
      </c>
      <c r="AD24" s="20" t="s">
        <v>24</v>
      </c>
      <c r="AE24" s="20" t="s">
        <v>24</v>
      </c>
      <c r="AF24" s="20" t="s">
        <v>24</v>
      </c>
      <c r="AG24" s="20">
        <f t="shared" ref="AG24" si="644">ROUND((((Z24)+(2*AA24)+(3*AB24))/6),0)</f>
        <v>81</v>
      </c>
      <c r="AH24" s="20">
        <f t="shared" ref="AH24:AH36" si="645">ROUND(AG24*0.2,0)</f>
        <v>16</v>
      </c>
      <c r="AI24" s="138"/>
      <c r="AJ24" s="135"/>
      <c r="AK24" s="21">
        <v>80</v>
      </c>
      <c r="AL24" s="21">
        <v>80</v>
      </c>
      <c r="AM24" s="21">
        <v>80</v>
      </c>
      <c r="AN24" s="20" t="s">
        <v>24</v>
      </c>
      <c r="AO24" s="20" t="s">
        <v>24</v>
      </c>
      <c r="AP24" s="20" t="s">
        <v>24</v>
      </c>
      <c r="AQ24" s="20" t="s">
        <v>24</v>
      </c>
      <c r="AR24" s="20">
        <f t="shared" ref="AR24" si="646">ROUND((((AK24)+(2*AL24)+(3*AM24))/6),0)</f>
        <v>80</v>
      </c>
      <c r="AS24" s="20">
        <f t="shared" ref="AS24:AS36" si="647">ROUND(AR24*0.2,0)</f>
        <v>16</v>
      </c>
      <c r="AT24" s="138"/>
      <c r="AU24" s="135"/>
      <c r="AV24" s="18">
        <v>75</v>
      </c>
      <c r="AW24" s="18">
        <v>75</v>
      </c>
      <c r="AX24" s="18">
        <v>75</v>
      </c>
      <c r="AY24" s="20" t="s">
        <v>24</v>
      </c>
      <c r="AZ24" s="20" t="s">
        <v>24</v>
      </c>
      <c r="BA24" s="20" t="s">
        <v>24</v>
      </c>
      <c r="BB24" s="20" t="s">
        <v>24</v>
      </c>
      <c r="BC24" s="20">
        <f t="shared" ref="BC24" si="648">ROUND((((AV24)+(2*AW24)+(3*AX24))/6),0)</f>
        <v>75</v>
      </c>
      <c r="BD24" s="20">
        <f t="shared" ref="BD24" si="649">ROUND(BC24*0.2,0)</f>
        <v>15</v>
      </c>
      <c r="BE24" s="138"/>
      <c r="BF24" s="135"/>
      <c r="BG24" s="21">
        <v>79</v>
      </c>
      <c r="BH24" s="20">
        <v>78</v>
      </c>
      <c r="BI24" s="20">
        <v>77</v>
      </c>
      <c r="BJ24" s="23" t="s">
        <v>24</v>
      </c>
      <c r="BK24" s="23" t="s">
        <v>24</v>
      </c>
      <c r="BL24" s="23" t="s">
        <v>24</v>
      </c>
      <c r="BM24" s="23" t="s">
        <v>24</v>
      </c>
      <c r="BN24" s="23">
        <f t="shared" ref="BN24" si="650">ROUND((((BG24)+(2*BH24)+(3*BI24))/6),0)</f>
        <v>78</v>
      </c>
      <c r="BO24" s="23">
        <f t="shared" ref="BO24:BO36" si="651">ROUND(BN24*0.3,0)</f>
        <v>23</v>
      </c>
      <c r="BP24" s="138"/>
      <c r="BQ24" s="135"/>
      <c r="BR24" s="19"/>
      <c r="BS24" s="20"/>
      <c r="BT24" s="20"/>
      <c r="BU24" s="23" t="s">
        <v>24</v>
      </c>
      <c r="BV24" s="23" t="s">
        <v>24</v>
      </c>
      <c r="BW24" s="23" t="s">
        <v>24</v>
      </c>
      <c r="BX24" s="23" t="s">
        <v>24</v>
      </c>
      <c r="BY24" s="23">
        <v>79</v>
      </c>
      <c r="BZ24" s="23">
        <f t="shared" ref="BZ24" si="652">ROUND(BY24*0.4,0)</f>
        <v>32</v>
      </c>
      <c r="CA24" s="138"/>
      <c r="CB24" s="135"/>
      <c r="CC24" s="7">
        <v>78</v>
      </c>
      <c r="CD24" s="7">
        <v>78</v>
      </c>
      <c r="CE24" s="7">
        <v>82</v>
      </c>
      <c r="CF24" s="23" t="s">
        <v>24</v>
      </c>
      <c r="CG24" s="23" t="s">
        <v>24</v>
      </c>
      <c r="CH24" s="23" t="s">
        <v>24</v>
      </c>
      <c r="CI24" s="23" t="s">
        <v>24</v>
      </c>
      <c r="CJ24" s="23">
        <f t="shared" ref="CJ24" si="653">ROUND((((CC24)+(2*CD24)+(3*CE24))/6),0)</f>
        <v>80</v>
      </c>
      <c r="CK24" s="23">
        <f t="shared" ref="CK24" si="654">ROUND(CJ24*0.1,0)</f>
        <v>8</v>
      </c>
      <c r="CL24" s="138"/>
      <c r="CM24" s="135"/>
      <c r="CN24" s="19">
        <v>86</v>
      </c>
      <c r="CO24" s="20">
        <v>88</v>
      </c>
      <c r="CP24" s="20">
        <v>87</v>
      </c>
      <c r="CQ24" s="23" t="s">
        <v>24</v>
      </c>
      <c r="CR24" s="23" t="s">
        <v>24</v>
      </c>
      <c r="CS24" s="23" t="s">
        <v>24</v>
      </c>
      <c r="CT24" s="23" t="s">
        <v>24</v>
      </c>
      <c r="CU24" s="23">
        <f t="shared" ref="CU24" si="655">ROUND((((CN24)+(2*CO24)+(3*CP24))/6),0)</f>
        <v>87</v>
      </c>
      <c r="CV24" s="23">
        <f t="shared" ref="CV24" si="656">ROUND(CU24*0.1,0)</f>
        <v>9</v>
      </c>
      <c r="CW24" s="138"/>
      <c r="CX24" s="135"/>
      <c r="CY24" s="21">
        <v>78</v>
      </c>
      <c r="CZ24" s="20">
        <v>80</v>
      </c>
      <c r="DA24" s="20">
        <v>78</v>
      </c>
      <c r="DB24" s="23" t="s">
        <v>24</v>
      </c>
      <c r="DC24" s="23" t="s">
        <v>24</v>
      </c>
      <c r="DD24" s="23" t="s">
        <v>24</v>
      </c>
      <c r="DE24" s="23" t="s">
        <v>24</v>
      </c>
      <c r="DF24" s="23">
        <f t="shared" ref="DF24" si="657">ROUND((((CY24)+(2*CZ24)+(3*DA24))/6),0)</f>
        <v>79</v>
      </c>
      <c r="DG24" s="23">
        <f t="shared" ref="DG24:DG36" si="658">ROUND(DF24*0.1,0)</f>
        <v>8</v>
      </c>
      <c r="DH24" s="138"/>
      <c r="DI24" s="135"/>
      <c r="DJ24" s="18">
        <v>86</v>
      </c>
      <c r="DK24" s="18">
        <v>84</v>
      </c>
      <c r="DL24" s="18">
        <v>87</v>
      </c>
      <c r="DM24" s="23" t="s">
        <v>24</v>
      </c>
      <c r="DN24" s="23" t="s">
        <v>24</v>
      </c>
      <c r="DO24" s="23" t="s">
        <v>24</v>
      </c>
      <c r="DP24" s="23" t="s">
        <v>24</v>
      </c>
      <c r="DQ24" s="23">
        <f t="shared" ref="DQ24" si="659">ROUND((((DJ24)+(2*DK24)+(3*DL24))/6),0)</f>
        <v>86</v>
      </c>
      <c r="DR24" s="23">
        <f t="shared" ref="DR24" si="660">ROUND(DQ24*0.3,0)</f>
        <v>26</v>
      </c>
      <c r="DS24" s="138"/>
      <c r="DT24" s="135"/>
      <c r="DU24" s="7">
        <v>76</v>
      </c>
      <c r="DV24" s="7">
        <v>76</v>
      </c>
      <c r="DW24" s="7">
        <v>76</v>
      </c>
      <c r="DX24" s="23" t="s">
        <v>24</v>
      </c>
      <c r="DY24" s="23" t="s">
        <v>24</v>
      </c>
      <c r="DZ24" s="23" t="s">
        <v>24</v>
      </c>
      <c r="EA24" s="23" t="s">
        <v>24</v>
      </c>
      <c r="EB24" s="23">
        <f t="shared" ref="EB24" si="661">ROUND((((DU24)+(2*DV24)+(3*DW24))/6),0)</f>
        <v>76</v>
      </c>
      <c r="EC24" s="23">
        <f t="shared" ref="EC24" si="662">ROUND(EB24*0.05,0)</f>
        <v>4</v>
      </c>
      <c r="ED24" s="138"/>
      <c r="EE24" s="135"/>
      <c r="EF24" s="19">
        <v>78</v>
      </c>
      <c r="EG24" s="20">
        <v>78</v>
      </c>
      <c r="EH24" s="20">
        <v>78</v>
      </c>
      <c r="EI24" s="23" t="s">
        <v>24</v>
      </c>
      <c r="EJ24" s="23" t="s">
        <v>24</v>
      </c>
      <c r="EK24" s="23" t="s">
        <v>24</v>
      </c>
      <c r="EL24" s="23" t="s">
        <v>24</v>
      </c>
      <c r="EM24" s="23">
        <f t="shared" ref="EM24" si="663">ROUND((((EF24)+(2*EG24)+(3*EH24))/6),0)</f>
        <v>78</v>
      </c>
      <c r="EN24" s="23">
        <f t="shared" ref="EN24" si="664">ROUND(EM24*0.1,0)</f>
        <v>8</v>
      </c>
      <c r="EO24" s="138"/>
      <c r="EP24" s="135"/>
      <c r="EQ24" s="7">
        <v>76</v>
      </c>
      <c r="ER24" s="7">
        <v>76</v>
      </c>
      <c r="ES24" s="7">
        <v>76</v>
      </c>
      <c r="ET24" s="23" t="s">
        <v>24</v>
      </c>
      <c r="EU24" s="23" t="s">
        <v>24</v>
      </c>
      <c r="EV24" s="23" t="s">
        <v>24</v>
      </c>
      <c r="EW24" s="23" t="s">
        <v>24</v>
      </c>
      <c r="EX24" s="23">
        <f t="shared" ref="EX24" si="665">ROUND((((EQ24)+(2*ER24)+(3*ES24))/6),0)</f>
        <v>76</v>
      </c>
      <c r="EY24" s="23">
        <f t="shared" si="163"/>
        <v>8</v>
      </c>
      <c r="EZ24" s="138"/>
      <c r="FA24" s="135"/>
      <c r="FB24" s="67">
        <v>80.400000000000006</v>
      </c>
      <c r="FC24" s="68">
        <v>80</v>
      </c>
      <c r="FD24" s="68">
        <v>80.900000000000006</v>
      </c>
      <c r="FE24" s="23" t="s">
        <v>24</v>
      </c>
      <c r="FF24" s="23" t="s">
        <v>24</v>
      </c>
      <c r="FG24" s="23" t="s">
        <v>24</v>
      </c>
      <c r="FH24" s="23" t="s">
        <v>24</v>
      </c>
      <c r="FI24" s="23">
        <f t="shared" ref="FI24" si="666">ROUND((((FB24)+(2*FC24)+(3*FD24))/6),0)</f>
        <v>81</v>
      </c>
      <c r="FJ24" s="23">
        <f t="shared" si="165"/>
        <v>16</v>
      </c>
      <c r="FK24" s="138"/>
      <c r="FL24" s="135"/>
      <c r="FM24" s="75">
        <v>77.400000000000006</v>
      </c>
      <c r="FN24" s="68">
        <v>78</v>
      </c>
      <c r="FO24" s="68">
        <v>78</v>
      </c>
      <c r="FP24" s="23" t="s">
        <v>24</v>
      </c>
      <c r="FQ24" s="23" t="s">
        <v>24</v>
      </c>
      <c r="FR24" s="23" t="s">
        <v>24</v>
      </c>
      <c r="FS24" s="23" t="s">
        <v>24</v>
      </c>
      <c r="FT24" s="23">
        <f t="shared" ref="FT24" si="667">ROUND((((FM24)+(2*FN24)+(3*FO24))/6),0)</f>
        <v>78</v>
      </c>
      <c r="FU24" s="23">
        <f t="shared" si="167"/>
        <v>16</v>
      </c>
      <c r="FV24" s="138"/>
      <c r="FW24" s="135"/>
      <c r="FX24" s="18">
        <v>80</v>
      </c>
      <c r="FY24" s="18">
        <v>78</v>
      </c>
      <c r="FZ24" s="18">
        <v>80</v>
      </c>
      <c r="GA24" s="23" t="s">
        <v>24</v>
      </c>
      <c r="GB24" s="23" t="s">
        <v>24</v>
      </c>
      <c r="GC24" s="23" t="s">
        <v>24</v>
      </c>
      <c r="GD24" s="23" t="s">
        <v>24</v>
      </c>
      <c r="GE24" s="23">
        <f t="shared" ref="GE24" si="668">ROUND((((FX24)+(2*FY24)+(3*FZ24))/6),0)</f>
        <v>79</v>
      </c>
      <c r="GF24" s="23">
        <f t="shared" si="169"/>
        <v>16</v>
      </c>
      <c r="GG24" s="138"/>
      <c r="GH24" s="135"/>
      <c r="GI24" s="144"/>
      <c r="GJ24" s="147"/>
      <c r="GK24" s="150"/>
      <c r="GL24" s="150"/>
      <c r="GM24" s="150"/>
      <c r="GN24" s="150"/>
      <c r="GO24" s="129"/>
      <c r="GP24" s="132"/>
      <c r="GQ24" s="132"/>
      <c r="GR24" s="129"/>
    </row>
    <row r="25" spans="1:200" ht="15.75" customHeight="1" thickBot="1" x14ac:dyDescent="0.3">
      <c r="A25" s="154">
        <v>7</v>
      </c>
      <c r="B25" s="157" t="s">
        <v>124</v>
      </c>
      <c r="C25" s="10" t="s">
        <v>3</v>
      </c>
      <c r="D25" s="24">
        <v>75</v>
      </c>
      <c r="E25" s="25">
        <v>77</v>
      </c>
      <c r="F25" s="6">
        <v>68</v>
      </c>
      <c r="G25" s="26">
        <f t="shared" si="36"/>
        <v>72</v>
      </c>
      <c r="H25" s="6">
        <f t="shared" ref="H25" si="669">ROUND(G25*0.4,0)</f>
        <v>29</v>
      </c>
      <c r="I25" s="6" t="s">
        <v>24</v>
      </c>
      <c r="J25" s="6" t="s">
        <v>24</v>
      </c>
      <c r="K25" s="6" t="s">
        <v>24</v>
      </c>
      <c r="L25" s="6" t="s">
        <v>24</v>
      </c>
      <c r="M25" s="136">
        <f t="shared" ref="M25" si="670">H25+J26+L27</f>
        <v>75</v>
      </c>
      <c r="N25" s="133" t="str">
        <f t="shared" ref="N25" si="671">IF(M25&gt;=75,"T","TT")</f>
        <v>T</v>
      </c>
      <c r="O25" s="5">
        <v>80</v>
      </c>
      <c r="P25" s="25">
        <v>75</v>
      </c>
      <c r="Q25" s="6">
        <v>58</v>
      </c>
      <c r="R25" s="6">
        <f t="shared" ref="R25" si="672">ROUND((((O25)+(2*P25)+(3*Q25))/6),0)</f>
        <v>67</v>
      </c>
      <c r="S25" s="6">
        <f t="shared" si="424"/>
        <v>27</v>
      </c>
      <c r="T25" s="6" t="s">
        <v>24</v>
      </c>
      <c r="U25" s="6" t="s">
        <v>24</v>
      </c>
      <c r="V25" s="6" t="s">
        <v>24</v>
      </c>
      <c r="W25" s="6" t="s">
        <v>24</v>
      </c>
      <c r="X25" s="136">
        <f t="shared" ref="X25" si="673">S25+U26+W27</f>
        <v>75</v>
      </c>
      <c r="Y25" s="133" t="str">
        <f t="shared" ref="Y25" si="674">IF(X25&gt;=75,"T","TT")</f>
        <v>T</v>
      </c>
      <c r="Z25" s="24">
        <v>79</v>
      </c>
      <c r="AA25" s="25">
        <v>78</v>
      </c>
      <c r="AB25" s="6">
        <v>74</v>
      </c>
      <c r="AC25" s="6">
        <f t="shared" ref="AC25" si="675">ROUND((((Z25)+(2*AA25)+(3*AB25))/6),0)</f>
        <v>76</v>
      </c>
      <c r="AD25" s="6">
        <f t="shared" ref="AD25:AD37" si="676">ROUND(AC25*0.3,0)</f>
        <v>23</v>
      </c>
      <c r="AE25" s="6" t="s">
        <v>24</v>
      </c>
      <c r="AF25" s="6" t="s">
        <v>24</v>
      </c>
      <c r="AG25" s="6" t="s">
        <v>24</v>
      </c>
      <c r="AH25" s="6" t="s">
        <v>24</v>
      </c>
      <c r="AI25" s="136">
        <f t="shared" ref="AI25" si="677">AD25+AF26+AH27</f>
        <v>79</v>
      </c>
      <c r="AJ25" s="133" t="str">
        <f t="shared" ref="AJ25" si="678">IF(AI25&gt;=75,"T","TT")</f>
        <v>T</v>
      </c>
      <c r="AK25" s="5">
        <v>75</v>
      </c>
      <c r="AL25" s="25">
        <v>73</v>
      </c>
      <c r="AM25" s="25">
        <v>82</v>
      </c>
      <c r="AN25" s="6">
        <f t="shared" ref="AN25" si="679">ROUND((((AK25)+(2*AL25)+(3*AM25))/6),0)</f>
        <v>78</v>
      </c>
      <c r="AO25" s="6">
        <f t="shared" ref="AO25:AO37" si="680">ROUND(AN25*0.3,0)</f>
        <v>23</v>
      </c>
      <c r="AP25" s="6" t="s">
        <v>24</v>
      </c>
      <c r="AQ25" s="6" t="s">
        <v>24</v>
      </c>
      <c r="AR25" s="6" t="s">
        <v>24</v>
      </c>
      <c r="AS25" s="6" t="s">
        <v>24</v>
      </c>
      <c r="AT25" s="136">
        <f t="shared" ref="AT25" si="681">AO25+AQ26+AS27</f>
        <v>76</v>
      </c>
      <c r="AU25" s="133" t="str">
        <f t="shared" ref="AU25" si="682">IF(AT25&gt;=75,"T","TT")</f>
        <v>T</v>
      </c>
      <c r="AV25" s="63">
        <v>77</v>
      </c>
      <c r="AW25" s="63">
        <v>79</v>
      </c>
      <c r="AX25" s="64">
        <v>65</v>
      </c>
      <c r="AY25" s="6">
        <f t="shared" ref="AY25" si="683">ROUND((((AV25)+(2*AW25)+(3*AX25))/6),0)</f>
        <v>72</v>
      </c>
      <c r="AZ25" s="6">
        <f t="shared" ref="AZ25:AZ40" si="684">ROUND(AY25*0.7,0)</f>
        <v>50</v>
      </c>
      <c r="BA25" s="6" t="s">
        <v>24</v>
      </c>
      <c r="BB25" s="6" t="s">
        <v>24</v>
      </c>
      <c r="BC25" s="6" t="s">
        <v>24</v>
      </c>
      <c r="BD25" s="6" t="s">
        <v>24</v>
      </c>
      <c r="BE25" s="136">
        <f t="shared" ref="BE25" si="685">AZ25+BB26+BD27</f>
        <v>73</v>
      </c>
      <c r="BF25" s="133" t="str">
        <f t="shared" ref="BF25" si="686">IF(BE25&gt;=70,"T","TT")</f>
        <v>T</v>
      </c>
      <c r="BG25" s="5">
        <v>79</v>
      </c>
      <c r="BH25" s="25">
        <v>80</v>
      </c>
      <c r="BI25" s="25">
        <v>40</v>
      </c>
      <c r="BJ25" s="6">
        <f t="shared" ref="BJ25" si="687">ROUND((((BG25)+(2*BH25)+(3*BI25))/6),0)</f>
        <v>60</v>
      </c>
      <c r="BK25" s="6">
        <f t="shared" ref="BK25" si="688">ROUND(BJ25*0.2,0)</f>
        <v>12</v>
      </c>
      <c r="BL25" s="6" t="s">
        <v>24</v>
      </c>
      <c r="BM25" s="6" t="s">
        <v>24</v>
      </c>
      <c r="BN25" s="6" t="s">
        <v>24</v>
      </c>
      <c r="BO25" s="6" t="s">
        <v>24</v>
      </c>
      <c r="BP25" s="136">
        <f t="shared" ref="BP25" si="689">BK25+BM26+BO27</f>
        <v>77</v>
      </c>
      <c r="BQ25" s="133" t="str">
        <f t="shared" ref="BQ25" si="690">IF(BP25&gt;=75,"T","TT")</f>
        <v>T</v>
      </c>
      <c r="BR25" s="24"/>
      <c r="BS25" s="25"/>
      <c r="BT25" s="25"/>
      <c r="BU25" s="6">
        <v>79</v>
      </c>
      <c r="BV25" s="6">
        <f t="shared" ref="BV25:BV40" si="691">ROUND(BU25*0.1,0)</f>
        <v>8</v>
      </c>
      <c r="BW25" s="6" t="s">
        <v>24</v>
      </c>
      <c r="BX25" s="6" t="s">
        <v>24</v>
      </c>
      <c r="BY25" s="6" t="s">
        <v>24</v>
      </c>
      <c r="BZ25" s="6" t="s">
        <v>24</v>
      </c>
      <c r="CA25" s="136">
        <f t="shared" ref="CA25" si="692">BV25+BX26+BZ27</f>
        <v>80</v>
      </c>
      <c r="CB25" s="133" t="str">
        <f t="shared" ref="CB25" si="693">IF(CA25&gt;=75,"T","TT")</f>
        <v>T</v>
      </c>
      <c r="CC25" s="5">
        <v>82</v>
      </c>
      <c r="CD25" s="25">
        <v>75</v>
      </c>
      <c r="CE25" s="25">
        <v>84</v>
      </c>
      <c r="CF25" s="6">
        <f>ROUND((((CC25)+(2*CD25)+(3*CE25))/6),0)</f>
        <v>81</v>
      </c>
      <c r="CG25" s="6">
        <f>ROUND(CF25*0.8,0)</f>
        <v>65</v>
      </c>
      <c r="CH25" s="6" t="s">
        <v>24</v>
      </c>
      <c r="CI25" s="6" t="s">
        <v>24</v>
      </c>
      <c r="CJ25" s="6" t="s">
        <v>24</v>
      </c>
      <c r="CK25" s="6" t="s">
        <v>24</v>
      </c>
      <c r="CL25" s="136">
        <f t="shared" ref="CL25" si="694">CG25+CI26+CK27</f>
        <v>81</v>
      </c>
      <c r="CM25" s="133" t="str">
        <f t="shared" ref="CM25" si="695">IF(CL25&gt;=75,"T","TT")</f>
        <v>T</v>
      </c>
      <c r="CN25" s="24">
        <v>76</v>
      </c>
      <c r="CO25" s="25">
        <v>70</v>
      </c>
      <c r="CP25" s="25">
        <v>75</v>
      </c>
      <c r="CQ25" s="6">
        <f t="shared" ref="CQ25" si="696">ROUND((((CN25)+(2*CO25)+(3*CP25))/6),0)</f>
        <v>74</v>
      </c>
      <c r="CR25" s="6">
        <f t="shared" ref="CR25:CR40" si="697">ROUND(CQ25*0.7,0)</f>
        <v>52</v>
      </c>
      <c r="CS25" s="6" t="s">
        <v>24</v>
      </c>
      <c r="CT25" s="6" t="s">
        <v>24</v>
      </c>
      <c r="CU25" s="6" t="s">
        <v>24</v>
      </c>
      <c r="CV25" s="6" t="s">
        <v>24</v>
      </c>
      <c r="CW25" s="136">
        <f t="shared" ref="CW25" si="698">CR25+CT26+CV27</f>
        <v>75</v>
      </c>
      <c r="CX25" s="139" t="str">
        <f t="shared" ref="CX25" si="699">IF(CW25&gt;=75,"T","TT")</f>
        <v>T</v>
      </c>
      <c r="CY25" s="5">
        <v>79</v>
      </c>
      <c r="CZ25" s="25">
        <v>79</v>
      </c>
      <c r="DA25" s="25">
        <v>70</v>
      </c>
      <c r="DB25" s="6">
        <f t="shared" ref="DB25" si="700">ROUND((((CY25)+(2*CZ25)+(3*DA25))/6),0)</f>
        <v>75</v>
      </c>
      <c r="DC25" s="6">
        <f t="shared" ref="DC25:DC37" si="701">ROUND(DB25*0.7,0)</f>
        <v>53</v>
      </c>
      <c r="DD25" s="6" t="s">
        <v>24</v>
      </c>
      <c r="DE25" s="6" t="s">
        <v>24</v>
      </c>
      <c r="DF25" s="6" t="s">
        <v>24</v>
      </c>
      <c r="DG25" s="6" t="s">
        <v>24</v>
      </c>
      <c r="DH25" s="136">
        <f t="shared" ref="DH25" si="702">DC25+DE26+DG27</f>
        <v>77</v>
      </c>
      <c r="DI25" s="133" t="str">
        <f t="shared" ref="DI25" si="703">IF(DH25&gt;=75,"T","TT")</f>
        <v>T</v>
      </c>
      <c r="DJ25" s="24">
        <v>82</v>
      </c>
      <c r="DK25" s="25">
        <v>76</v>
      </c>
      <c r="DL25" s="25">
        <v>60</v>
      </c>
      <c r="DM25" s="6">
        <f t="shared" ref="DM25" si="704">ROUND((((DJ25)+(2*DK25)+(3*DL25))/6),0)</f>
        <v>69</v>
      </c>
      <c r="DN25" s="6">
        <f t="shared" ref="DN25" si="705">ROUND(DM25*0.5,0)</f>
        <v>35</v>
      </c>
      <c r="DO25" s="6" t="s">
        <v>24</v>
      </c>
      <c r="DP25" s="6" t="s">
        <v>24</v>
      </c>
      <c r="DQ25" s="6" t="s">
        <v>24</v>
      </c>
      <c r="DR25" s="6" t="s">
        <v>24</v>
      </c>
      <c r="DS25" s="136">
        <f t="shared" ref="DS25" si="706">DN25+DP26+DR27</f>
        <v>78</v>
      </c>
      <c r="DT25" s="133" t="str">
        <f t="shared" ref="DT25" si="707">IF(DS25&gt;=75,"T","TT")</f>
        <v>T</v>
      </c>
      <c r="DU25" s="5">
        <v>76</v>
      </c>
      <c r="DV25" s="25">
        <v>76</v>
      </c>
      <c r="DW25" s="25">
        <v>62</v>
      </c>
      <c r="DX25" s="6">
        <f t="shared" ref="DX25" si="708">ROUND((((DU25)+(2*DV25)+(3*DW25))/6),0)</f>
        <v>69</v>
      </c>
      <c r="DY25" s="6">
        <f t="shared" ref="DY25" si="709">ROUND(DX25*0.8,0)</f>
        <v>55</v>
      </c>
      <c r="DZ25" s="6" t="s">
        <v>24</v>
      </c>
      <c r="EA25" s="6" t="s">
        <v>24</v>
      </c>
      <c r="EB25" s="6" t="s">
        <v>24</v>
      </c>
      <c r="EC25" s="6" t="s">
        <v>24</v>
      </c>
      <c r="ED25" s="136">
        <f t="shared" ref="ED25" si="710">DY25+EA26+EC27</f>
        <v>70</v>
      </c>
      <c r="EE25" s="139" t="str">
        <f t="shared" ref="EE25" si="711">IF(ED25&gt;=70,"T","TT")</f>
        <v>T</v>
      </c>
      <c r="EF25" s="24">
        <v>81</v>
      </c>
      <c r="EG25" s="25">
        <v>79</v>
      </c>
      <c r="EH25" s="25">
        <v>61</v>
      </c>
      <c r="EI25" s="6">
        <f t="shared" ref="EI25" si="712">ROUND((((EF25)+(2*EG25)+(3*EH25))/6),0)</f>
        <v>70</v>
      </c>
      <c r="EJ25" s="6">
        <f>ROUND(EI25*0.6,0)</f>
        <v>42</v>
      </c>
      <c r="EK25" s="6" t="s">
        <v>24</v>
      </c>
      <c r="EL25" s="6" t="s">
        <v>24</v>
      </c>
      <c r="EM25" s="6" t="s">
        <v>24</v>
      </c>
      <c r="EN25" s="6" t="s">
        <v>24</v>
      </c>
      <c r="EO25" s="136">
        <f t="shared" ref="EO25" si="713">EJ25+EL26+EN27</f>
        <v>73</v>
      </c>
      <c r="EP25" s="133" t="str">
        <f t="shared" ref="EP25" si="714">IF(EO25&gt;=70,"T","TT")</f>
        <v>T</v>
      </c>
      <c r="EQ25" s="5">
        <v>77</v>
      </c>
      <c r="ER25" s="5">
        <v>77</v>
      </c>
      <c r="ES25" s="25">
        <v>84</v>
      </c>
      <c r="ET25" s="6">
        <f t="shared" ref="ET25" si="715">ROUND((((EQ25)+(2*ER25)+(3*ES25))/6),0)</f>
        <v>81</v>
      </c>
      <c r="EU25" s="6">
        <f t="shared" si="87"/>
        <v>57</v>
      </c>
      <c r="EV25" s="6" t="s">
        <v>24</v>
      </c>
      <c r="EW25" s="6" t="s">
        <v>24</v>
      </c>
      <c r="EX25" s="6" t="s">
        <v>24</v>
      </c>
      <c r="EY25" s="6" t="s">
        <v>24</v>
      </c>
      <c r="EZ25" s="136">
        <f t="shared" ref="EZ25" si="716">EU25+EW26+EY27</f>
        <v>81</v>
      </c>
      <c r="FA25" s="133" t="str">
        <f t="shared" ref="FA25" si="717">IF(EZ25&gt;=70,"T","TT")</f>
        <v>T</v>
      </c>
      <c r="FB25" s="72">
        <v>78.833333333333329</v>
      </c>
      <c r="FC25" s="56">
        <v>78.333333333333329</v>
      </c>
      <c r="FD25" s="56">
        <v>62</v>
      </c>
      <c r="FE25" s="6">
        <f t="shared" ref="FE25" si="718">ROUND((((FB25)+(2*FC25)+(3*FD25))/6),0)</f>
        <v>70</v>
      </c>
      <c r="FF25" s="6">
        <f t="shared" si="91"/>
        <v>21</v>
      </c>
      <c r="FG25" s="6" t="s">
        <v>24</v>
      </c>
      <c r="FH25" s="6" t="s">
        <v>24</v>
      </c>
      <c r="FI25" s="6" t="s">
        <v>24</v>
      </c>
      <c r="FJ25" s="6" t="s">
        <v>24</v>
      </c>
      <c r="FK25" s="136">
        <f t="shared" ref="FK25" si="719">FF25+FH26+FJ27</f>
        <v>76</v>
      </c>
      <c r="FL25" s="133" t="str">
        <f t="shared" ref="FL25" si="720">IF(FK25&gt;=75,"T","TT")</f>
        <v>T</v>
      </c>
      <c r="FM25" s="77">
        <v>86.3</v>
      </c>
      <c r="FN25" s="56">
        <v>80</v>
      </c>
      <c r="FO25" s="25">
        <v>74</v>
      </c>
      <c r="FP25" s="6">
        <f t="shared" ref="FP25" si="721">ROUND((((FM25)+(2*FN25)+(3*FO25))/6),0)</f>
        <v>78</v>
      </c>
      <c r="FQ25" s="6">
        <f t="shared" si="95"/>
        <v>31</v>
      </c>
      <c r="FR25" s="6" t="s">
        <v>24</v>
      </c>
      <c r="FS25" s="6" t="s">
        <v>24</v>
      </c>
      <c r="FT25" s="6" t="s">
        <v>24</v>
      </c>
      <c r="FU25" s="6" t="s">
        <v>24</v>
      </c>
      <c r="FV25" s="136">
        <f t="shared" ref="FV25" si="722">FQ25+FS26+FU27</f>
        <v>77</v>
      </c>
      <c r="FW25" s="133" t="str">
        <f t="shared" ref="FW25" si="723">IF(FV25&gt;=75,"T","TT")</f>
        <v>T</v>
      </c>
      <c r="FX25" s="24">
        <v>80</v>
      </c>
      <c r="FY25" s="25">
        <v>76</v>
      </c>
      <c r="FZ25" s="25">
        <v>48</v>
      </c>
      <c r="GA25" s="6">
        <f t="shared" ref="GA25" si="724">ROUND((((FX25)+(2*FY25)+(3*FZ25))/6),0)</f>
        <v>63</v>
      </c>
      <c r="GB25" s="6">
        <f t="shared" si="99"/>
        <v>19</v>
      </c>
      <c r="GC25" s="6" t="s">
        <v>24</v>
      </c>
      <c r="GD25" s="6" t="s">
        <v>24</v>
      </c>
      <c r="GE25" s="6" t="s">
        <v>24</v>
      </c>
      <c r="GF25" s="6" t="s">
        <v>24</v>
      </c>
      <c r="GG25" s="136">
        <f t="shared" ref="GG25" si="725">GB25+GD26+GF27</f>
        <v>75</v>
      </c>
      <c r="GH25" s="133" t="str">
        <f t="shared" ref="GH25" si="726">IF(GG25&gt;=75,"T","TT")</f>
        <v>T</v>
      </c>
      <c r="GI25" s="142">
        <f>M25+X25+AI25+AT25+BE25+BP25+CA25+CL25+CW25+DH25+DS25+ED25+EO25+EZ25+FK25+FV25+GG25</f>
        <v>1298</v>
      </c>
      <c r="GJ25" s="145">
        <f t="shared" si="102"/>
        <v>76.352941176470594</v>
      </c>
      <c r="GK25" s="148">
        <f t="shared" ref="GK25" si="727">17-GL25</f>
        <v>17</v>
      </c>
      <c r="GL25" s="148">
        <f t="shared" ref="GL25" si="728">COUNTIF(C25:GH25,"TT")</f>
        <v>0</v>
      </c>
      <c r="GM25" s="148" t="str">
        <f t="shared" ref="GM25" si="729">IF(GL25&lt;=3,"N","TN")</f>
        <v>N</v>
      </c>
      <c r="GN25" s="148">
        <f>RANK(GI25,$GI$7:$GI$138,0)</f>
        <v>21</v>
      </c>
      <c r="GO25" s="127" t="str">
        <f t="shared" ref="GO25" si="730">IF(AND(AI25&gt;=75,AT25&gt;=75,FV25&gt;=75),"YA","TIDAK")</f>
        <v>YA</v>
      </c>
      <c r="GP25" s="130" t="str">
        <f t="shared" ref="GP25" si="731">IF(AND(BE25&gt;=70,ED25&gt;=70,EO25&gt;=70,EZ25&gt;=70),"YA","TIDAK")</f>
        <v>YA</v>
      </c>
      <c r="GQ25" s="130" t="str">
        <f t="shared" ref="GQ25" si="732">IF(AND(CL25&gt;=75,CW25&gt;=75,DH25&gt;=75,DS25&gt;=75),"YA","TIDAK")</f>
        <v>YA</v>
      </c>
      <c r="GR25" s="127"/>
    </row>
    <row r="26" spans="1:200" ht="15.75" customHeight="1" thickBot="1" x14ac:dyDescent="0.3">
      <c r="A26" s="155"/>
      <c r="B26" s="158"/>
      <c r="C26" s="11" t="s">
        <v>4</v>
      </c>
      <c r="D26" s="18">
        <v>75</v>
      </c>
      <c r="E26" s="8">
        <v>78</v>
      </c>
      <c r="F26" s="60">
        <v>68</v>
      </c>
      <c r="G26" s="26" t="s">
        <v>24</v>
      </c>
      <c r="H26" s="8" t="s">
        <v>24</v>
      </c>
      <c r="I26" s="8">
        <f t="shared" ref="I26" si="733">ROUND((((D26)+(2*E26)+(3*F26))/6),0)</f>
        <v>73</v>
      </c>
      <c r="J26" s="8">
        <f t="shared" ref="J26" si="734">ROUND(I26*0.25,0)</f>
        <v>18</v>
      </c>
      <c r="K26" s="8" t="s">
        <v>24</v>
      </c>
      <c r="L26" s="8" t="s">
        <v>24</v>
      </c>
      <c r="M26" s="137"/>
      <c r="N26" s="134"/>
      <c r="O26" s="7">
        <v>75</v>
      </c>
      <c r="P26" s="7">
        <v>75</v>
      </c>
      <c r="Q26" s="7">
        <v>75</v>
      </c>
      <c r="R26" s="8" t="s">
        <v>24</v>
      </c>
      <c r="S26" s="8" t="s">
        <v>24</v>
      </c>
      <c r="T26" s="8">
        <f t="shared" ref="T26" si="735">ROUND((((O26)+(2*P26)+(3*Q26))/6),0)</f>
        <v>75</v>
      </c>
      <c r="U26" s="8">
        <f t="shared" si="491"/>
        <v>8</v>
      </c>
      <c r="V26" s="8" t="s">
        <v>24</v>
      </c>
      <c r="W26" s="8" t="s">
        <v>24</v>
      </c>
      <c r="X26" s="137"/>
      <c r="Y26" s="134"/>
      <c r="Z26" s="18">
        <v>78</v>
      </c>
      <c r="AA26" s="8">
        <v>79</v>
      </c>
      <c r="AB26" s="8">
        <v>80</v>
      </c>
      <c r="AC26" s="8" t="s">
        <v>24</v>
      </c>
      <c r="AD26" s="8" t="s">
        <v>24</v>
      </c>
      <c r="AE26" s="8">
        <f t="shared" ref="AE26" si="736">ROUND((((Z26)+(2*AA26)+(3*AB26))/6),0)</f>
        <v>79</v>
      </c>
      <c r="AF26" s="8">
        <f t="shared" ref="AF26:AF38" si="737">ROUND(AE26*0.5,0)</f>
        <v>40</v>
      </c>
      <c r="AG26" s="8" t="s">
        <v>24</v>
      </c>
      <c r="AH26" s="8" t="s">
        <v>24</v>
      </c>
      <c r="AI26" s="137"/>
      <c r="AJ26" s="134"/>
      <c r="AK26" s="7">
        <v>79</v>
      </c>
      <c r="AL26" s="7">
        <v>79</v>
      </c>
      <c r="AM26" s="7">
        <v>75</v>
      </c>
      <c r="AN26" s="8" t="s">
        <v>24</v>
      </c>
      <c r="AO26" s="8" t="s">
        <v>24</v>
      </c>
      <c r="AP26" s="8">
        <f t="shared" ref="AP26" si="738">ROUND((((AK26)+(2*AL26)+(3*AM26))/6),0)</f>
        <v>77</v>
      </c>
      <c r="AQ26" s="8">
        <f t="shared" ref="AQ26:AQ38" si="739">ROUND(AP26*0.5,0)</f>
        <v>39</v>
      </c>
      <c r="AR26" s="8" t="s">
        <v>24</v>
      </c>
      <c r="AS26" s="8" t="s">
        <v>24</v>
      </c>
      <c r="AT26" s="137"/>
      <c r="AU26" s="134"/>
      <c r="AV26" s="18">
        <v>75</v>
      </c>
      <c r="AW26" s="18">
        <v>75</v>
      </c>
      <c r="AX26" s="18">
        <v>76</v>
      </c>
      <c r="AY26" s="8" t="s">
        <v>24</v>
      </c>
      <c r="AZ26" s="8" t="s">
        <v>24</v>
      </c>
      <c r="BA26" s="8">
        <f t="shared" ref="BA26" si="740">ROUND((((AV26)+(2*AW26)+(3*AX26))/6),0)</f>
        <v>76</v>
      </c>
      <c r="BB26" s="8">
        <f t="shared" ref="BB26:BB41" si="741">ROUND(BA26*0.1,0)</f>
        <v>8</v>
      </c>
      <c r="BC26" s="8" t="s">
        <v>24</v>
      </c>
      <c r="BD26" s="8" t="s">
        <v>24</v>
      </c>
      <c r="BE26" s="137"/>
      <c r="BF26" s="134"/>
      <c r="BG26" s="7">
        <v>84</v>
      </c>
      <c r="BH26" s="8">
        <v>83</v>
      </c>
      <c r="BI26" s="8">
        <v>80</v>
      </c>
      <c r="BJ26" s="8" t="s">
        <v>24</v>
      </c>
      <c r="BK26" s="8" t="s">
        <v>24</v>
      </c>
      <c r="BL26" s="8">
        <f t="shared" ref="BL26" si="742">ROUND((((BG26)+(2*BH26)+(3*BI26))/6),0)</f>
        <v>82</v>
      </c>
      <c r="BM26" s="8">
        <f t="shared" ref="BM26" si="743">ROUND(BL26*0.5,0)</f>
        <v>41</v>
      </c>
      <c r="BN26" s="8" t="s">
        <v>24</v>
      </c>
      <c r="BO26" s="8" t="s">
        <v>24</v>
      </c>
      <c r="BP26" s="137"/>
      <c r="BQ26" s="134"/>
      <c r="BR26" s="18"/>
      <c r="BS26" s="8"/>
      <c r="BT26" s="8"/>
      <c r="BU26" s="8" t="s">
        <v>24</v>
      </c>
      <c r="BV26" s="8" t="s">
        <v>24</v>
      </c>
      <c r="BW26" s="8">
        <v>80</v>
      </c>
      <c r="BX26" s="8">
        <f t="shared" ref="BX26:BX41" si="744">ROUND(BW26*0.5,0)</f>
        <v>40</v>
      </c>
      <c r="BY26" s="8" t="s">
        <v>24</v>
      </c>
      <c r="BZ26" s="8" t="s">
        <v>24</v>
      </c>
      <c r="CA26" s="137"/>
      <c r="CB26" s="134"/>
      <c r="CC26" s="7">
        <v>78</v>
      </c>
      <c r="CD26" s="7">
        <v>78</v>
      </c>
      <c r="CE26" s="7">
        <v>83</v>
      </c>
      <c r="CF26" s="8" t="s">
        <v>24</v>
      </c>
      <c r="CG26" s="8" t="s">
        <v>24</v>
      </c>
      <c r="CH26" s="8">
        <f>ROUND((((CC26)+(2*CD26)+(3*CE26))/6),0)</f>
        <v>81</v>
      </c>
      <c r="CI26" s="8">
        <f>ROUND(CH26*0.1,0)</f>
        <v>8</v>
      </c>
      <c r="CJ26" s="8" t="s">
        <v>24</v>
      </c>
      <c r="CK26" s="8" t="s">
        <v>24</v>
      </c>
      <c r="CL26" s="137"/>
      <c r="CM26" s="134"/>
      <c r="CN26" s="18">
        <v>80</v>
      </c>
      <c r="CO26" s="8">
        <v>75</v>
      </c>
      <c r="CP26" s="8">
        <v>78</v>
      </c>
      <c r="CQ26" s="8" t="s">
        <v>24</v>
      </c>
      <c r="CR26" s="8" t="s">
        <v>24</v>
      </c>
      <c r="CS26" s="8">
        <f t="shared" ref="CS26" si="745">ROUND((((CN26)+(2*CO26)+(3*CP26))/6),0)</f>
        <v>77</v>
      </c>
      <c r="CT26" s="8">
        <f t="shared" ref="CT26:CT41" si="746">ROUND(CS26*0.2,0)</f>
        <v>15</v>
      </c>
      <c r="CU26" s="8" t="s">
        <v>24</v>
      </c>
      <c r="CV26" s="8" t="s">
        <v>24</v>
      </c>
      <c r="CW26" s="137"/>
      <c r="CX26" s="140"/>
      <c r="CY26" s="7">
        <v>80</v>
      </c>
      <c r="CZ26" s="8">
        <v>80</v>
      </c>
      <c r="DA26" s="8">
        <v>78</v>
      </c>
      <c r="DB26" s="8" t="s">
        <v>24</v>
      </c>
      <c r="DC26" s="8" t="s">
        <v>24</v>
      </c>
      <c r="DD26" s="8">
        <f t="shared" ref="DD26" si="747">ROUND((((CY26)+(2*CZ26)+(3*DA26))/6),0)</f>
        <v>79</v>
      </c>
      <c r="DE26" s="8">
        <f t="shared" ref="DE26:DE38" si="748">ROUND(DD26*0.2,0)</f>
        <v>16</v>
      </c>
      <c r="DF26" s="8" t="s">
        <v>24</v>
      </c>
      <c r="DG26" s="8" t="s">
        <v>24</v>
      </c>
      <c r="DH26" s="137"/>
      <c r="DI26" s="134"/>
      <c r="DJ26" s="18">
        <v>86</v>
      </c>
      <c r="DK26" s="8">
        <v>83</v>
      </c>
      <c r="DL26" s="8">
        <v>87</v>
      </c>
      <c r="DM26" s="8" t="s">
        <v>24</v>
      </c>
      <c r="DN26" s="8" t="s">
        <v>24</v>
      </c>
      <c r="DO26" s="8">
        <f t="shared" ref="DO26" si="749">ROUND((((DJ26)+(2*DK26)+(3*DL26))/6),0)</f>
        <v>86</v>
      </c>
      <c r="DP26" s="8">
        <f t="shared" ref="DP26" si="750">ROUND(DO26*0.2,0)</f>
        <v>17</v>
      </c>
      <c r="DQ26" s="8" t="s">
        <v>24</v>
      </c>
      <c r="DR26" s="8" t="s">
        <v>24</v>
      </c>
      <c r="DS26" s="137"/>
      <c r="DT26" s="134"/>
      <c r="DU26" s="7">
        <v>76</v>
      </c>
      <c r="DV26" s="7">
        <v>76</v>
      </c>
      <c r="DW26" s="7">
        <v>76</v>
      </c>
      <c r="DX26" s="8" t="s">
        <v>24</v>
      </c>
      <c r="DY26" s="8" t="s">
        <v>24</v>
      </c>
      <c r="DZ26" s="8">
        <f t="shared" ref="DZ26" si="751">ROUND((((DU26)+(2*DV26)+(3*DW26))/6),0)</f>
        <v>76</v>
      </c>
      <c r="EA26" s="8">
        <f t="shared" ref="EA26" si="752">ROUND(DZ26*0.15,0)</f>
        <v>11</v>
      </c>
      <c r="EB26" s="8" t="s">
        <v>24</v>
      </c>
      <c r="EC26" s="8" t="s">
        <v>24</v>
      </c>
      <c r="ED26" s="137"/>
      <c r="EE26" s="140"/>
      <c r="EF26" s="18">
        <v>79</v>
      </c>
      <c r="EG26" s="8">
        <v>78</v>
      </c>
      <c r="EH26" s="8">
        <v>78</v>
      </c>
      <c r="EI26" s="8" t="s">
        <v>24</v>
      </c>
      <c r="EJ26" s="8" t="s">
        <v>24</v>
      </c>
      <c r="EK26" s="8">
        <f t="shared" ref="EK26" si="753">ROUND((((EF26)+(2*EG26)+(3*EH26))/6),0)</f>
        <v>78</v>
      </c>
      <c r="EL26" s="8">
        <f>ROUND(EK26*0.3,0)</f>
        <v>23</v>
      </c>
      <c r="EM26" s="8" t="s">
        <v>24</v>
      </c>
      <c r="EN26" s="8" t="s">
        <v>24</v>
      </c>
      <c r="EO26" s="137"/>
      <c r="EP26" s="134"/>
      <c r="EQ26" s="7">
        <v>79</v>
      </c>
      <c r="ER26" s="7">
        <v>79</v>
      </c>
      <c r="ES26" s="7">
        <v>79</v>
      </c>
      <c r="ET26" s="8" t="s">
        <v>24</v>
      </c>
      <c r="EU26" s="8" t="s">
        <v>24</v>
      </c>
      <c r="EV26" s="8">
        <f t="shared" ref="EV26" si="754">ROUND((((EQ26)+(2*ER26)+(3*ES26))/6),0)</f>
        <v>79</v>
      </c>
      <c r="EW26" s="8">
        <f t="shared" si="132"/>
        <v>16</v>
      </c>
      <c r="EX26" s="8" t="s">
        <v>24</v>
      </c>
      <c r="EY26" s="8" t="s">
        <v>24</v>
      </c>
      <c r="EZ26" s="137"/>
      <c r="FA26" s="134"/>
      <c r="FB26" s="66">
        <v>79.52</v>
      </c>
      <c r="FC26" s="29">
        <v>79</v>
      </c>
      <c r="FD26" s="29">
        <v>80.02</v>
      </c>
      <c r="FE26" s="8" t="s">
        <v>24</v>
      </c>
      <c r="FF26" s="8" t="s">
        <v>24</v>
      </c>
      <c r="FG26" s="8">
        <f t="shared" ref="FG26" si="755">ROUND((((FB26)+(2*FC26)+(3*FD26))/6),0)</f>
        <v>80</v>
      </c>
      <c r="FH26" s="8">
        <f t="shared" si="134"/>
        <v>40</v>
      </c>
      <c r="FI26" s="8" t="s">
        <v>24</v>
      </c>
      <c r="FJ26" s="8" t="s">
        <v>24</v>
      </c>
      <c r="FK26" s="137"/>
      <c r="FL26" s="134"/>
      <c r="FM26" s="74">
        <v>78.2</v>
      </c>
      <c r="FN26" s="29">
        <v>78</v>
      </c>
      <c r="FO26" s="29">
        <v>78</v>
      </c>
      <c r="FP26" s="8" t="s">
        <v>24</v>
      </c>
      <c r="FQ26" s="8" t="s">
        <v>24</v>
      </c>
      <c r="FR26" s="8">
        <f t="shared" ref="FR26" si="756">ROUND((((FM26)+(2*FN26)+(3*FO26))/6),0)</f>
        <v>78</v>
      </c>
      <c r="FS26" s="8">
        <f t="shared" si="136"/>
        <v>31</v>
      </c>
      <c r="FT26" s="8" t="s">
        <v>24</v>
      </c>
      <c r="FU26" s="8" t="s">
        <v>24</v>
      </c>
      <c r="FV26" s="137"/>
      <c r="FW26" s="134"/>
      <c r="FX26" s="18">
        <v>80</v>
      </c>
      <c r="FY26" s="18">
        <v>78</v>
      </c>
      <c r="FZ26" s="18">
        <v>80</v>
      </c>
      <c r="GA26" s="8" t="s">
        <v>24</v>
      </c>
      <c r="GB26" s="8" t="s">
        <v>24</v>
      </c>
      <c r="GC26" s="8">
        <f t="shared" ref="GC26" si="757">ROUND((((FX26)+(2*FY26)+(3*FZ26))/6),0)</f>
        <v>79</v>
      </c>
      <c r="GD26" s="8">
        <f t="shared" si="138"/>
        <v>40</v>
      </c>
      <c r="GE26" s="8" t="s">
        <v>24</v>
      </c>
      <c r="GF26" s="8" t="s">
        <v>24</v>
      </c>
      <c r="GG26" s="137"/>
      <c r="GH26" s="134"/>
      <c r="GI26" s="143"/>
      <c r="GJ26" s="146"/>
      <c r="GK26" s="149"/>
      <c r="GL26" s="149"/>
      <c r="GM26" s="149"/>
      <c r="GN26" s="149"/>
      <c r="GO26" s="128"/>
      <c r="GP26" s="131"/>
      <c r="GQ26" s="131"/>
      <c r="GR26" s="128"/>
    </row>
    <row r="27" spans="1:200" ht="15.75" customHeight="1" thickBot="1" x14ac:dyDescent="0.3">
      <c r="A27" s="156"/>
      <c r="B27" s="159"/>
      <c r="C27" s="13" t="s">
        <v>5</v>
      </c>
      <c r="D27" s="22">
        <v>80</v>
      </c>
      <c r="E27" s="23">
        <v>78</v>
      </c>
      <c r="F27" s="23">
        <v>80</v>
      </c>
      <c r="G27" s="26" t="s">
        <v>24</v>
      </c>
      <c r="H27" s="20" t="s">
        <v>24</v>
      </c>
      <c r="I27" s="20" t="s">
        <v>24</v>
      </c>
      <c r="J27" s="20" t="s">
        <v>24</v>
      </c>
      <c r="K27" s="20">
        <f t="shared" ref="K27" si="758">ROUND((((D27)+(2*E27)+(3*F27))/6),0)</f>
        <v>79</v>
      </c>
      <c r="L27" s="20">
        <f t="shared" ref="L27" si="759">ROUND(K27*0.35,0)</f>
        <v>28</v>
      </c>
      <c r="M27" s="138"/>
      <c r="N27" s="135"/>
      <c r="O27" s="9">
        <v>80</v>
      </c>
      <c r="P27" s="9">
        <v>80</v>
      </c>
      <c r="Q27" s="9">
        <v>80</v>
      </c>
      <c r="R27" s="20" t="s">
        <v>24</v>
      </c>
      <c r="S27" s="20" t="s">
        <v>24</v>
      </c>
      <c r="T27" s="20" t="s">
        <v>24</v>
      </c>
      <c r="U27" s="20" t="s">
        <v>24</v>
      </c>
      <c r="V27" s="20">
        <f t="shared" ref="V27" si="760">ROUND((((O27)+(2*P27)+(3*Q27))/6),0)</f>
        <v>80</v>
      </c>
      <c r="W27" s="20">
        <f t="shared" si="520"/>
        <v>40</v>
      </c>
      <c r="X27" s="138"/>
      <c r="Y27" s="135"/>
      <c r="Z27" s="22">
        <v>80</v>
      </c>
      <c r="AA27" s="23">
        <v>80</v>
      </c>
      <c r="AB27" s="23">
        <v>80</v>
      </c>
      <c r="AC27" s="20" t="s">
        <v>24</v>
      </c>
      <c r="AD27" s="20" t="s">
        <v>24</v>
      </c>
      <c r="AE27" s="20" t="s">
        <v>24</v>
      </c>
      <c r="AF27" s="20" t="s">
        <v>24</v>
      </c>
      <c r="AG27" s="20">
        <f t="shared" ref="AG27" si="761">ROUND((((Z27)+(2*AA27)+(3*AB27))/6),0)</f>
        <v>80</v>
      </c>
      <c r="AH27" s="20">
        <f t="shared" ref="AH27:AH39" si="762">ROUND(AG27*0.2,0)</f>
        <v>16</v>
      </c>
      <c r="AI27" s="138"/>
      <c r="AJ27" s="135"/>
      <c r="AK27" s="9">
        <v>70</v>
      </c>
      <c r="AL27" s="9">
        <v>70</v>
      </c>
      <c r="AM27" s="9">
        <v>70</v>
      </c>
      <c r="AN27" s="20" t="s">
        <v>24</v>
      </c>
      <c r="AO27" s="20" t="s">
        <v>24</v>
      </c>
      <c r="AP27" s="20" t="s">
        <v>24</v>
      </c>
      <c r="AQ27" s="20" t="s">
        <v>24</v>
      </c>
      <c r="AR27" s="20">
        <f t="shared" ref="AR27" si="763">ROUND((((AK27)+(2*AL27)+(3*AM27))/6),0)</f>
        <v>70</v>
      </c>
      <c r="AS27" s="20">
        <f t="shared" ref="AS27:AS39" si="764">ROUND(AR27*0.2,0)</f>
        <v>14</v>
      </c>
      <c r="AT27" s="138"/>
      <c r="AU27" s="135"/>
      <c r="AV27" s="18">
        <v>76</v>
      </c>
      <c r="AW27" s="18">
        <v>75</v>
      </c>
      <c r="AX27" s="18">
        <v>75</v>
      </c>
      <c r="AY27" s="20" t="s">
        <v>24</v>
      </c>
      <c r="AZ27" s="20" t="s">
        <v>24</v>
      </c>
      <c r="BA27" s="20" t="s">
        <v>24</v>
      </c>
      <c r="BB27" s="20" t="s">
        <v>24</v>
      </c>
      <c r="BC27" s="20">
        <f t="shared" ref="BC27" si="765">ROUND((((AV27)+(2*AW27)+(3*AX27))/6),0)</f>
        <v>75</v>
      </c>
      <c r="BD27" s="20">
        <f t="shared" ref="BD27:BD42" si="766">ROUND(BC27*0.2,0)</f>
        <v>15</v>
      </c>
      <c r="BE27" s="138"/>
      <c r="BF27" s="135"/>
      <c r="BG27" s="9">
        <v>82</v>
      </c>
      <c r="BH27" s="23">
        <v>80</v>
      </c>
      <c r="BI27" s="23">
        <v>78</v>
      </c>
      <c r="BJ27" s="23" t="s">
        <v>24</v>
      </c>
      <c r="BK27" s="23" t="s">
        <v>24</v>
      </c>
      <c r="BL27" s="23" t="s">
        <v>24</v>
      </c>
      <c r="BM27" s="23" t="s">
        <v>24</v>
      </c>
      <c r="BN27" s="23">
        <f t="shared" ref="BN27" si="767">ROUND((((BG27)+(2*BH27)+(3*BI27))/6),0)</f>
        <v>79</v>
      </c>
      <c r="BO27" s="23">
        <f t="shared" ref="BO27" si="768">ROUND(BN27*0.3,0)</f>
        <v>24</v>
      </c>
      <c r="BP27" s="138"/>
      <c r="BQ27" s="135"/>
      <c r="BR27" s="22"/>
      <c r="BS27" s="23"/>
      <c r="BT27" s="23"/>
      <c r="BU27" s="23" t="s">
        <v>24</v>
      </c>
      <c r="BV27" s="23" t="s">
        <v>24</v>
      </c>
      <c r="BW27" s="23" t="s">
        <v>24</v>
      </c>
      <c r="BX27" s="23" t="s">
        <v>24</v>
      </c>
      <c r="BY27" s="23">
        <v>80</v>
      </c>
      <c r="BZ27" s="23">
        <f t="shared" ref="BZ27:BZ42" si="769">ROUND(BY27*0.4,0)</f>
        <v>32</v>
      </c>
      <c r="CA27" s="138"/>
      <c r="CB27" s="135"/>
      <c r="CC27" s="7">
        <v>78</v>
      </c>
      <c r="CD27" s="7">
        <v>78</v>
      </c>
      <c r="CE27" s="7">
        <v>81</v>
      </c>
      <c r="CF27" s="23" t="s">
        <v>24</v>
      </c>
      <c r="CG27" s="23" t="s">
        <v>24</v>
      </c>
      <c r="CH27" s="23" t="s">
        <v>24</v>
      </c>
      <c r="CI27" s="23" t="s">
        <v>24</v>
      </c>
      <c r="CJ27" s="23">
        <f>ROUND((((CC27)+(2*CD27)+(3*CE27))/6),0)</f>
        <v>80</v>
      </c>
      <c r="CK27" s="23">
        <f>ROUND(CJ27*0.1,0)</f>
        <v>8</v>
      </c>
      <c r="CL27" s="138"/>
      <c r="CM27" s="135"/>
      <c r="CN27" s="22">
        <v>78</v>
      </c>
      <c r="CO27" s="23">
        <v>77</v>
      </c>
      <c r="CP27" s="23">
        <v>80</v>
      </c>
      <c r="CQ27" s="23" t="s">
        <v>24</v>
      </c>
      <c r="CR27" s="23" t="s">
        <v>24</v>
      </c>
      <c r="CS27" s="23" t="s">
        <v>24</v>
      </c>
      <c r="CT27" s="23" t="s">
        <v>24</v>
      </c>
      <c r="CU27" s="23">
        <f t="shared" ref="CU27" si="770">ROUND((((CN27)+(2*CO27)+(3*CP27))/6),0)</f>
        <v>79</v>
      </c>
      <c r="CV27" s="23">
        <f t="shared" ref="CV27:CV42" si="771">ROUND(CU27*0.1,0)</f>
        <v>8</v>
      </c>
      <c r="CW27" s="138"/>
      <c r="CX27" s="141"/>
      <c r="CY27" s="9">
        <v>75</v>
      </c>
      <c r="CZ27" s="23">
        <v>75</v>
      </c>
      <c r="DA27" s="23">
        <v>78</v>
      </c>
      <c r="DB27" s="23" t="s">
        <v>24</v>
      </c>
      <c r="DC27" s="23" t="s">
        <v>24</v>
      </c>
      <c r="DD27" s="23" t="s">
        <v>24</v>
      </c>
      <c r="DE27" s="23" t="s">
        <v>24</v>
      </c>
      <c r="DF27" s="23">
        <f t="shared" ref="DF27" si="772">ROUND((((CY27)+(2*CZ27)+(3*DA27))/6),0)</f>
        <v>77</v>
      </c>
      <c r="DG27" s="23">
        <f t="shared" ref="DG27:DG39" si="773">ROUND(DF27*0.1,0)</f>
        <v>8</v>
      </c>
      <c r="DH27" s="138"/>
      <c r="DI27" s="135"/>
      <c r="DJ27" s="22">
        <v>86</v>
      </c>
      <c r="DK27" s="23">
        <v>85</v>
      </c>
      <c r="DL27" s="23">
        <v>87</v>
      </c>
      <c r="DM27" s="23" t="s">
        <v>24</v>
      </c>
      <c r="DN27" s="23" t="s">
        <v>24</v>
      </c>
      <c r="DO27" s="23" t="s">
        <v>24</v>
      </c>
      <c r="DP27" s="23" t="s">
        <v>24</v>
      </c>
      <c r="DQ27" s="23">
        <f t="shared" ref="DQ27" si="774">ROUND((((DJ27)+(2*DK27)+(3*DL27))/6),0)</f>
        <v>86</v>
      </c>
      <c r="DR27" s="23">
        <f t="shared" ref="DR27" si="775">ROUND(DQ27*0.3,0)</f>
        <v>26</v>
      </c>
      <c r="DS27" s="138"/>
      <c r="DT27" s="135"/>
      <c r="DU27" s="7">
        <v>76</v>
      </c>
      <c r="DV27" s="7">
        <v>76</v>
      </c>
      <c r="DW27" s="7">
        <v>76</v>
      </c>
      <c r="DX27" s="23" t="s">
        <v>24</v>
      </c>
      <c r="DY27" s="23" t="s">
        <v>24</v>
      </c>
      <c r="DZ27" s="23" t="s">
        <v>24</v>
      </c>
      <c r="EA27" s="23" t="s">
        <v>24</v>
      </c>
      <c r="EB27" s="23">
        <f t="shared" ref="EB27" si="776">ROUND((((DU27)+(2*DV27)+(3*DW27))/6),0)</f>
        <v>76</v>
      </c>
      <c r="EC27" s="23">
        <f t="shared" ref="EC27" si="777">ROUND(EB27*0.05,0)</f>
        <v>4</v>
      </c>
      <c r="ED27" s="138"/>
      <c r="EE27" s="141"/>
      <c r="EF27" s="22">
        <v>79</v>
      </c>
      <c r="EG27" s="23">
        <v>76</v>
      </c>
      <c r="EH27" s="23">
        <v>80</v>
      </c>
      <c r="EI27" s="23" t="s">
        <v>24</v>
      </c>
      <c r="EJ27" s="23" t="s">
        <v>24</v>
      </c>
      <c r="EK27" s="23" t="s">
        <v>24</v>
      </c>
      <c r="EL27" s="23" t="s">
        <v>24</v>
      </c>
      <c r="EM27" s="23">
        <f t="shared" ref="EM27" si="778">ROUND((((EF27)+(2*EG27)+(3*EH27))/6),0)</f>
        <v>79</v>
      </c>
      <c r="EN27" s="23">
        <f>ROUND(EM27*0.1,0)</f>
        <v>8</v>
      </c>
      <c r="EO27" s="138"/>
      <c r="EP27" s="135"/>
      <c r="EQ27" s="7">
        <v>80</v>
      </c>
      <c r="ER27" s="7">
        <v>80</v>
      </c>
      <c r="ES27" s="7">
        <v>80</v>
      </c>
      <c r="ET27" s="23" t="s">
        <v>24</v>
      </c>
      <c r="EU27" s="23" t="s">
        <v>24</v>
      </c>
      <c r="EV27" s="23" t="s">
        <v>24</v>
      </c>
      <c r="EW27" s="23" t="s">
        <v>24</v>
      </c>
      <c r="EX27" s="23">
        <f t="shared" ref="EX27" si="779">ROUND((((EQ27)+(2*ER27)+(3*ES27))/6),0)</f>
        <v>80</v>
      </c>
      <c r="EY27" s="23">
        <f t="shared" si="163"/>
        <v>8</v>
      </c>
      <c r="EZ27" s="138"/>
      <c r="FA27" s="135"/>
      <c r="FB27" s="69">
        <v>75.400000000000006</v>
      </c>
      <c r="FC27" s="70">
        <v>75</v>
      </c>
      <c r="FD27" s="70">
        <v>75.95</v>
      </c>
      <c r="FE27" s="23" t="s">
        <v>24</v>
      </c>
      <c r="FF27" s="23" t="s">
        <v>24</v>
      </c>
      <c r="FG27" s="23" t="s">
        <v>24</v>
      </c>
      <c r="FH27" s="23" t="s">
        <v>24</v>
      </c>
      <c r="FI27" s="23">
        <f t="shared" ref="FI27" si="780">ROUND((((FB27)+(2*FC27)+(3*FD27))/6),0)</f>
        <v>76</v>
      </c>
      <c r="FJ27" s="23">
        <f t="shared" si="165"/>
        <v>15</v>
      </c>
      <c r="FK27" s="138"/>
      <c r="FL27" s="135"/>
      <c r="FM27" s="78">
        <v>77.599999999999994</v>
      </c>
      <c r="FN27" s="70">
        <v>77</v>
      </c>
      <c r="FO27" s="70">
        <v>77</v>
      </c>
      <c r="FP27" s="23" t="s">
        <v>24</v>
      </c>
      <c r="FQ27" s="23" t="s">
        <v>24</v>
      </c>
      <c r="FR27" s="23" t="s">
        <v>24</v>
      </c>
      <c r="FS27" s="23" t="s">
        <v>24</v>
      </c>
      <c r="FT27" s="23">
        <f t="shared" ref="FT27" si="781">ROUND((((FM27)+(2*FN27)+(3*FO27))/6),0)</f>
        <v>77</v>
      </c>
      <c r="FU27" s="23">
        <f t="shared" si="167"/>
        <v>15</v>
      </c>
      <c r="FV27" s="138"/>
      <c r="FW27" s="135"/>
      <c r="FX27" s="18">
        <v>80</v>
      </c>
      <c r="FY27" s="18">
        <v>78</v>
      </c>
      <c r="FZ27" s="18">
        <v>80</v>
      </c>
      <c r="GA27" s="23" t="s">
        <v>24</v>
      </c>
      <c r="GB27" s="23" t="s">
        <v>24</v>
      </c>
      <c r="GC27" s="23" t="s">
        <v>24</v>
      </c>
      <c r="GD27" s="23" t="s">
        <v>24</v>
      </c>
      <c r="GE27" s="23">
        <f t="shared" ref="GE27" si="782">ROUND((((FX27)+(2*FY27)+(3*FZ27))/6),0)</f>
        <v>79</v>
      </c>
      <c r="GF27" s="23">
        <f t="shared" si="169"/>
        <v>16</v>
      </c>
      <c r="GG27" s="138"/>
      <c r="GH27" s="135"/>
      <c r="GI27" s="144"/>
      <c r="GJ27" s="147"/>
      <c r="GK27" s="150"/>
      <c r="GL27" s="150"/>
      <c r="GM27" s="150"/>
      <c r="GN27" s="150"/>
      <c r="GO27" s="129"/>
      <c r="GP27" s="132"/>
      <c r="GQ27" s="132"/>
      <c r="GR27" s="129"/>
    </row>
    <row r="28" spans="1:200" ht="15.75" customHeight="1" thickBot="1" x14ac:dyDescent="0.3">
      <c r="A28" s="154">
        <v>8</v>
      </c>
      <c r="B28" s="157" t="s">
        <v>85</v>
      </c>
      <c r="C28" s="10" t="s">
        <v>3</v>
      </c>
      <c r="D28" s="16">
        <v>75</v>
      </c>
      <c r="E28" s="6">
        <v>79</v>
      </c>
      <c r="F28" s="45">
        <v>69</v>
      </c>
      <c r="G28" s="65">
        <f t="shared" si="36"/>
        <v>73</v>
      </c>
      <c r="H28" s="6">
        <f t="shared" ref="H28" si="783">ROUND(G28*0.4,0)</f>
        <v>29</v>
      </c>
      <c r="I28" s="6" t="s">
        <v>24</v>
      </c>
      <c r="J28" s="6" t="s">
        <v>24</v>
      </c>
      <c r="K28" s="6" t="s">
        <v>24</v>
      </c>
      <c r="L28" s="6" t="s">
        <v>24</v>
      </c>
      <c r="M28" s="136">
        <f t="shared" ref="M28" si="784">H28+J29+L30</f>
        <v>75</v>
      </c>
      <c r="N28" s="133" t="str">
        <f t="shared" ref="N28" si="785">IF(M28&gt;=75,"T","TT")</f>
        <v>T</v>
      </c>
      <c r="O28" s="17">
        <v>80</v>
      </c>
      <c r="P28" s="6">
        <v>75</v>
      </c>
      <c r="Q28" s="6">
        <v>59</v>
      </c>
      <c r="R28" s="6">
        <f t="shared" ref="R28" si="786">ROUND((((O28)+(2*P28)+(3*Q28))/6),0)</f>
        <v>68</v>
      </c>
      <c r="S28" s="6">
        <f t="shared" si="424"/>
        <v>27</v>
      </c>
      <c r="T28" s="6" t="s">
        <v>24</v>
      </c>
      <c r="U28" s="6" t="s">
        <v>24</v>
      </c>
      <c r="V28" s="6" t="s">
        <v>24</v>
      </c>
      <c r="W28" s="6" t="s">
        <v>24</v>
      </c>
      <c r="X28" s="136">
        <f t="shared" ref="X28" si="787">S28+U29+W30</f>
        <v>75</v>
      </c>
      <c r="Y28" s="133" t="str">
        <f t="shared" ref="Y28" si="788">IF(X28&gt;=75,"T","TT")</f>
        <v>T</v>
      </c>
      <c r="Z28" s="16">
        <v>80</v>
      </c>
      <c r="AA28" s="6">
        <v>79</v>
      </c>
      <c r="AB28" s="6">
        <v>50</v>
      </c>
      <c r="AC28" s="6">
        <f t="shared" ref="AC28" si="789">ROUND((((Z28)+(2*AA28)+(3*AB28))/6),0)</f>
        <v>65</v>
      </c>
      <c r="AD28" s="6">
        <f t="shared" ref="AD28:AD40" si="790">ROUND(AC28*0.3,0)</f>
        <v>20</v>
      </c>
      <c r="AE28" s="6" t="s">
        <v>24</v>
      </c>
      <c r="AF28" s="6" t="s">
        <v>24</v>
      </c>
      <c r="AG28" s="6" t="s">
        <v>24</v>
      </c>
      <c r="AH28" s="6" t="s">
        <v>24</v>
      </c>
      <c r="AI28" s="136">
        <f t="shared" ref="AI28" si="791">AD28+AF29+AH30</f>
        <v>75</v>
      </c>
      <c r="AJ28" s="133" t="str">
        <f t="shared" ref="AJ28" si="792">IF(AI28&gt;=75,"T","TT")</f>
        <v>T</v>
      </c>
      <c r="AK28" s="17">
        <v>75</v>
      </c>
      <c r="AL28" s="62">
        <v>75</v>
      </c>
      <c r="AM28" s="62">
        <v>75</v>
      </c>
      <c r="AN28" s="6">
        <f t="shared" ref="AN28" si="793">ROUND((((AK28)+(2*AL28)+(3*AM28))/6),0)</f>
        <v>75</v>
      </c>
      <c r="AO28" s="6">
        <f t="shared" ref="AO28:AO40" si="794">ROUND(AN28*0.3,0)</f>
        <v>23</v>
      </c>
      <c r="AP28" s="6" t="s">
        <v>24</v>
      </c>
      <c r="AQ28" s="6" t="s">
        <v>24</v>
      </c>
      <c r="AR28" s="6" t="s">
        <v>24</v>
      </c>
      <c r="AS28" s="6" t="s">
        <v>24</v>
      </c>
      <c r="AT28" s="136">
        <f t="shared" ref="AT28" si="795">AO28+AQ29+AS30</f>
        <v>75</v>
      </c>
      <c r="AU28" s="139" t="str">
        <f t="shared" ref="AU28" si="796">IF(AT28&gt;=75,"T","TT")</f>
        <v>T</v>
      </c>
      <c r="AV28" s="61">
        <v>70</v>
      </c>
      <c r="AW28" s="61">
        <v>70</v>
      </c>
      <c r="AX28" s="62">
        <v>66</v>
      </c>
      <c r="AY28" s="6">
        <f t="shared" ref="AY28" si="797">ROUND((((AV28)+(2*AW28)+(3*AX28))/6),0)</f>
        <v>68</v>
      </c>
      <c r="AZ28" s="6">
        <f t="shared" ref="AZ28" si="798">ROUND(AY28*0.7,0)</f>
        <v>48</v>
      </c>
      <c r="BA28" s="6" t="s">
        <v>24</v>
      </c>
      <c r="BB28" s="6" t="s">
        <v>24</v>
      </c>
      <c r="BC28" s="6" t="s">
        <v>24</v>
      </c>
      <c r="BD28" s="6" t="s">
        <v>24</v>
      </c>
      <c r="BE28" s="136">
        <f t="shared" ref="BE28" si="799">AZ28+BB29+BD30</f>
        <v>70</v>
      </c>
      <c r="BF28" s="139" t="str">
        <f t="shared" ref="BF28" si="800">IF(BE28&gt;=70,"T","TT")</f>
        <v>T</v>
      </c>
      <c r="BG28" s="41">
        <v>78</v>
      </c>
      <c r="BH28" s="6">
        <v>78</v>
      </c>
      <c r="BI28" s="6">
        <v>50</v>
      </c>
      <c r="BJ28" s="6">
        <f t="shared" ref="BJ28" si="801">ROUND((((BG28)+(2*BH28)+(3*BI28))/6),0)</f>
        <v>64</v>
      </c>
      <c r="BK28" s="6">
        <f t="shared" ref="BK28" si="802">ROUND(BJ28*0.2,0)</f>
        <v>13</v>
      </c>
      <c r="BL28" s="6" t="s">
        <v>24</v>
      </c>
      <c r="BM28" s="6" t="s">
        <v>24</v>
      </c>
      <c r="BN28" s="6" t="s">
        <v>24</v>
      </c>
      <c r="BO28" s="6" t="s">
        <v>24</v>
      </c>
      <c r="BP28" s="136">
        <f t="shared" ref="BP28" si="803">BK28+BM29+BO30</f>
        <v>75</v>
      </c>
      <c r="BQ28" s="133" t="str">
        <f t="shared" ref="BQ28" si="804">IF(BP28&gt;=75,"T","TT")</f>
        <v>T</v>
      </c>
      <c r="BR28" s="16"/>
      <c r="BS28" s="6"/>
      <c r="BT28" s="6"/>
      <c r="BU28" s="6">
        <v>78</v>
      </c>
      <c r="BV28" s="6">
        <f t="shared" ref="BV28" si="805">ROUND(BU28*0.1,0)</f>
        <v>8</v>
      </c>
      <c r="BW28" s="6" t="s">
        <v>24</v>
      </c>
      <c r="BX28" s="6" t="s">
        <v>24</v>
      </c>
      <c r="BY28" s="6" t="s">
        <v>24</v>
      </c>
      <c r="BZ28" s="6" t="s">
        <v>24</v>
      </c>
      <c r="CA28" s="136">
        <f t="shared" ref="CA28" si="806">BV28+BX29+BZ30</f>
        <v>80</v>
      </c>
      <c r="CB28" s="133" t="str">
        <f t="shared" ref="CB28" si="807">IF(CA28&gt;=75,"T","TT")</f>
        <v>T</v>
      </c>
      <c r="CC28" s="17">
        <v>80</v>
      </c>
      <c r="CD28" s="17">
        <v>80</v>
      </c>
      <c r="CE28" s="6">
        <v>68</v>
      </c>
      <c r="CF28" s="6">
        <f t="shared" ref="CF28" si="808">ROUND((((CC28)+(2*CD28)+(3*CE28))/6),0)</f>
        <v>74</v>
      </c>
      <c r="CG28" s="6">
        <f t="shared" ref="CG28" si="809">ROUND(CF28*0.8,0)</f>
        <v>59</v>
      </c>
      <c r="CH28" s="6" t="s">
        <v>24</v>
      </c>
      <c r="CI28" s="6" t="s">
        <v>24</v>
      </c>
      <c r="CJ28" s="6" t="s">
        <v>24</v>
      </c>
      <c r="CK28" s="6" t="s">
        <v>24</v>
      </c>
      <c r="CL28" s="136">
        <f t="shared" ref="CL28" si="810">CG28+CI29+CK30</f>
        <v>75</v>
      </c>
      <c r="CM28" s="133" t="str">
        <f t="shared" ref="CM28" si="811">IF(CL28&gt;=75,"T","TT")</f>
        <v>T</v>
      </c>
      <c r="CN28" s="16">
        <v>78</v>
      </c>
      <c r="CO28" s="6">
        <v>78</v>
      </c>
      <c r="CP28" s="6">
        <v>67</v>
      </c>
      <c r="CQ28" s="6">
        <f t="shared" ref="CQ28" si="812">ROUND((((CN28)+(2*CO28)+(3*CP28))/6),0)</f>
        <v>73</v>
      </c>
      <c r="CR28" s="6">
        <f t="shared" ref="CR28" si="813">ROUND(CQ28*0.7,0)</f>
        <v>51</v>
      </c>
      <c r="CS28" s="6" t="s">
        <v>24</v>
      </c>
      <c r="CT28" s="6" t="s">
        <v>24</v>
      </c>
      <c r="CU28" s="6" t="s">
        <v>24</v>
      </c>
      <c r="CV28" s="6" t="s">
        <v>24</v>
      </c>
      <c r="CW28" s="136">
        <f t="shared" ref="CW28" si="814">CR28+CT29+CV30</f>
        <v>75</v>
      </c>
      <c r="CX28" s="139" t="str">
        <f t="shared" ref="CX28" si="815">IF(CW28&gt;=75,"T","TT")</f>
        <v>T</v>
      </c>
      <c r="CY28" s="58">
        <v>76</v>
      </c>
      <c r="CZ28" s="59">
        <v>78</v>
      </c>
      <c r="DA28" s="45">
        <v>70</v>
      </c>
      <c r="DB28" s="6">
        <f t="shared" ref="DB28" si="816">ROUND((((CY28)+(2*CZ28)+(3*DA28))/6),0)</f>
        <v>74</v>
      </c>
      <c r="DC28" s="6">
        <f t="shared" ref="DC28:DC40" si="817">ROUND(DB28*0.7,0)</f>
        <v>52</v>
      </c>
      <c r="DD28" s="6" t="s">
        <v>24</v>
      </c>
      <c r="DE28" s="6" t="s">
        <v>24</v>
      </c>
      <c r="DF28" s="6" t="s">
        <v>24</v>
      </c>
      <c r="DG28" s="6" t="s">
        <v>24</v>
      </c>
      <c r="DH28" s="136">
        <f t="shared" ref="DH28" si="818">DC28+DE29+DG30</f>
        <v>75</v>
      </c>
      <c r="DI28" s="139" t="str">
        <f t="shared" ref="DI28" si="819">IF(DH28&gt;=75,"T","TT")</f>
        <v>T</v>
      </c>
      <c r="DJ28" s="16">
        <v>82</v>
      </c>
      <c r="DK28" s="6">
        <v>76</v>
      </c>
      <c r="DL28" s="6">
        <v>60</v>
      </c>
      <c r="DM28" s="6">
        <f t="shared" ref="DM28" si="820">ROUND((((DJ28)+(2*DK28)+(3*DL28))/6),0)</f>
        <v>69</v>
      </c>
      <c r="DN28" s="6">
        <f>ROUND(DM28*0.5,0)</f>
        <v>35</v>
      </c>
      <c r="DO28" s="6" t="s">
        <v>24</v>
      </c>
      <c r="DP28" s="6" t="s">
        <v>24</v>
      </c>
      <c r="DQ28" s="6" t="s">
        <v>24</v>
      </c>
      <c r="DR28" s="6" t="s">
        <v>24</v>
      </c>
      <c r="DS28" s="136">
        <f t="shared" ref="DS28" si="821">DN28+DP29+DR30</f>
        <v>78</v>
      </c>
      <c r="DT28" s="133" t="str">
        <f t="shared" ref="DT28" si="822">IF(DS28&gt;=75,"T","TT")</f>
        <v>T</v>
      </c>
      <c r="DU28" s="17">
        <v>73</v>
      </c>
      <c r="DV28" s="6">
        <v>73</v>
      </c>
      <c r="DW28" s="6">
        <v>65</v>
      </c>
      <c r="DX28" s="6">
        <f t="shared" ref="DX28" si="823">ROUND((((DU28)+(2*DV28)+(3*DW28))/6),0)</f>
        <v>69</v>
      </c>
      <c r="DY28" s="6">
        <f t="shared" ref="DY28" si="824">ROUND(DX28*0.8,0)</f>
        <v>55</v>
      </c>
      <c r="DZ28" s="6" t="s">
        <v>24</v>
      </c>
      <c r="EA28" s="6" t="s">
        <v>24</v>
      </c>
      <c r="EB28" s="6" t="s">
        <v>24</v>
      </c>
      <c r="EC28" s="6" t="s">
        <v>24</v>
      </c>
      <c r="ED28" s="136">
        <f t="shared" ref="ED28" si="825">DY28+EA29+EC30</f>
        <v>70</v>
      </c>
      <c r="EE28" s="139" t="str">
        <f t="shared" ref="EE28" si="826">IF(ED28&gt;=70,"T","TT")</f>
        <v>T</v>
      </c>
      <c r="EF28" s="16">
        <v>78</v>
      </c>
      <c r="EG28" s="6">
        <v>70</v>
      </c>
      <c r="EH28" s="6">
        <v>58</v>
      </c>
      <c r="EI28" s="6">
        <f t="shared" ref="EI28" si="827">ROUND((((EF28)+(2*EG28)+(3*EH28))/6),0)</f>
        <v>65</v>
      </c>
      <c r="EJ28" s="6">
        <f t="shared" ref="EJ28" si="828">ROUND(EI28*0.6,0)</f>
        <v>39</v>
      </c>
      <c r="EK28" s="6" t="s">
        <v>24</v>
      </c>
      <c r="EL28" s="6" t="s">
        <v>24</v>
      </c>
      <c r="EM28" s="6" t="s">
        <v>24</v>
      </c>
      <c r="EN28" s="6" t="s">
        <v>24</v>
      </c>
      <c r="EO28" s="136">
        <f t="shared" ref="EO28:EO46" si="829">EJ28+EL29+EN30</f>
        <v>70</v>
      </c>
      <c r="EP28" s="139" t="str">
        <f t="shared" ref="EP28" si="830">IF(EO28&gt;=70,"T","TT")</f>
        <v>T</v>
      </c>
      <c r="EQ28" s="17">
        <v>75</v>
      </c>
      <c r="ER28" s="17">
        <v>71</v>
      </c>
      <c r="ES28" s="6">
        <v>84</v>
      </c>
      <c r="ET28" s="6">
        <f t="shared" ref="ET28" si="831">ROUND((((EQ28)+(2*ER28)+(3*ES28))/6),0)</f>
        <v>78</v>
      </c>
      <c r="EU28" s="6">
        <f t="shared" si="87"/>
        <v>55</v>
      </c>
      <c r="EV28" s="6" t="s">
        <v>24</v>
      </c>
      <c r="EW28" s="6" t="s">
        <v>24</v>
      </c>
      <c r="EX28" s="6" t="s">
        <v>24</v>
      </c>
      <c r="EY28" s="6" t="s">
        <v>24</v>
      </c>
      <c r="EZ28" s="136">
        <f t="shared" ref="EZ28" si="832">EU28+EW29+EY30</f>
        <v>79</v>
      </c>
      <c r="FA28" s="133" t="str">
        <f t="shared" ref="FA28" si="833">IF(EZ28&gt;=70,"T","TT")</f>
        <v>T</v>
      </c>
      <c r="FB28" s="71">
        <v>75.5</v>
      </c>
      <c r="FC28" s="26">
        <v>75</v>
      </c>
      <c r="FD28" s="26">
        <v>68</v>
      </c>
      <c r="FE28" s="6">
        <f t="shared" ref="FE28" si="834">ROUND((((FB28)+(2*FC28)+(3*FD28))/6),0)</f>
        <v>72</v>
      </c>
      <c r="FF28" s="6">
        <f t="shared" si="91"/>
        <v>22</v>
      </c>
      <c r="FG28" s="6" t="s">
        <v>24</v>
      </c>
      <c r="FH28" s="6" t="s">
        <v>24</v>
      </c>
      <c r="FI28" s="6" t="s">
        <v>24</v>
      </c>
      <c r="FJ28" s="6" t="s">
        <v>24</v>
      </c>
      <c r="FK28" s="136">
        <f t="shared" ref="FK28" si="835">FF28+FH29+FJ30</f>
        <v>75</v>
      </c>
      <c r="FL28" s="139" t="str">
        <f t="shared" ref="FL28" si="836">IF(FK28&gt;=75,"T","TT")</f>
        <v>T</v>
      </c>
      <c r="FM28" s="76">
        <v>81.3</v>
      </c>
      <c r="FN28" s="26">
        <v>78</v>
      </c>
      <c r="FO28" s="6">
        <v>65</v>
      </c>
      <c r="FP28" s="6">
        <f t="shared" ref="FP28" si="837">ROUND((((FM28)+(2*FN28)+(3*FO28))/6),0)</f>
        <v>72</v>
      </c>
      <c r="FQ28" s="6">
        <f t="shared" si="95"/>
        <v>29</v>
      </c>
      <c r="FR28" s="6" t="s">
        <v>24</v>
      </c>
      <c r="FS28" s="6" t="s">
        <v>24</v>
      </c>
      <c r="FT28" s="6" t="s">
        <v>24</v>
      </c>
      <c r="FU28" s="6" t="s">
        <v>24</v>
      </c>
      <c r="FV28" s="136">
        <f t="shared" ref="FV28" si="838">FQ28+FS29+FU30</f>
        <v>75</v>
      </c>
      <c r="FW28" s="139" t="str">
        <f t="shared" ref="FW28" si="839">IF(FV28&gt;=75,"T","TT")</f>
        <v>T</v>
      </c>
      <c r="FX28" s="16">
        <v>80</v>
      </c>
      <c r="FY28" s="6">
        <v>76</v>
      </c>
      <c r="FZ28" s="6">
        <v>98</v>
      </c>
      <c r="GA28" s="6">
        <f t="shared" ref="GA28" si="840">ROUND((((FX28)+(2*FY28)+(3*FZ28))/6),0)</f>
        <v>88</v>
      </c>
      <c r="GB28" s="6">
        <f t="shared" si="99"/>
        <v>26</v>
      </c>
      <c r="GC28" s="6" t="s">
        <v>24</v>
      </c>
      <c r="GD28" s="6" t="s">
        <v>24</v>
      </c>
      <c r="GE28" s="6" t="s">
        <v>24</v>
      </c>
      <c r="GF28" s="6" t="s">
        <v>24</v>
      </c>
      <c r="GG28" s="136">
        <f t="shared" ref="GG28" si="841">GB28+GD29+GF30</f>
        <v>82</v>
      </c>
      <c r="GH28" s="133" t="str">
        <f>IF(GG28&gt;=75,"T","TT")</f>
        <v>T</v>
      </c>
      <c r="GI28" s="142">
        <f>M28+X28+AI28+AT28+BE28+BP28+CA28+CL28+CW28+DH28+DS28+ED28+EO28+EZ28+FK28+FV28+GG28</f>
        <v>1279</v>
      </c>
      <c r="GJ28" s="145">
        <f t="shared" si="102"/>
        <v>75.235294117647058</v>
      </c>
      <c r="GK28" s="148">
        <f t="shared" ref="GK28" si="842">17-GL28</f>
        <v>17</v>
      </c>
      <c r="GL28" s="148">
        <f t="shared" ref="GL28" si="843">COUNTIF(C28:GH28,"TT")</f>
        <v>0</v>
      </c>
      <c r="GM28" s="148" t="str">
        <f t="shared" ref="GM28" si="844">IF(GL28&lt;=3,"N","TN")</f>
        <v>N</v>
      </c>
      <c r="GN28" s="148">
        <f>RANK(GI28,$GI$7:$GI$138,0)</f>
        <v>30</v>
      </c>
      <c r="GO28" s="127" t="str">
        <f t="shared" ref="GO28" si="845">IF(AND(AI28&gt;=75,AT28&gt;=75,FV28&gt;=75),"YA","TIDAK")</f>
        <v>YA</v>
      </c>
      <c r="GP28" s="130" t="str">
        <f t="shared" ref="GP28" si="846">IF(AND(BE28&gt;=70,ED28&gt;=70,EO28&gt;=70,EZ28&gt;=70),"YA","TIDAK")</f>
        <v>YA</v>
      </c>
      <c r="GQ28" s="130" t="str">
        <f t="shared" ref="GQ28" si="847">IF(AND(CL28&gt;=75,CW28&gt;=75,DH28&gt;=75,DS28&gt;=75),"YA","TIDAK")</f>
        <v>YA</v>
      </c>
      <c r="GR28" s="127"/>
    </row>
    <row r="29" spans="1:200" ht="15.75" customHeight="1" thickBot="1" x14ac:dyDescent="0.3">
      <c r="A29" s="155"/>
      <c r="B29" s="158"/>
      <c r="C29" s="11" t="s">
        <v>4</v>
      </c>
      <c r="D29" s="18">
        <v>75</v>
      </c>
      <c r="E29" s="8">
        <v>80</v>
      </c>
      <c r="F29" s="8">
        <v>75</v>
      </c>
      <c r="G29" s="26" t="s">
        <v>24</v>
      </c>
      <c r="H29" s="8" t="s">
        <v>24</v>
      </c>
      <c r="I29" s="8">
        <f t="shared" ref="I29" si="848">ROUND((((D29)+(2*E29)+(3*F29))/6),0)</f>
        <v>77</v>
      </c>
      <c r="J29" s="8">
        <f t="shared" ref="J29" si="849">ROUND(I29*0.25,0)</f>
        <v>19</v>
      </c>
      <c r="K29" s="8" t="s">
        <v>24</v>
      </c>
      <c r="L29" s="8" t="s">
        <v>24</v>
      </c>
      <c r="M29" s="137"/>
      <c r="N29" s="134"/>
      <c r="O29" s="7">
        <v>75</v>
      </c>
      <c r="P29" s="7">
        <v>75</v>
      </c>
      <c r="Q29" s="7">
        <v>75</v>
      </c>
      <c r="R29" s="8" t="s">
        <v>24</v>
      </c>
      <c r="S29" s="8" t="s">
        <v>24</v>
      </c>
      <c r="T29" s="8">
        <f t="shared" ref="T29" si="850">ROUND((((O29)+(2*P29)+(3*Q29))/6),0)</f>
        <v>75</v>
      </c>
      <c r="U29" s="8">
        <f t="shared" si="491"/>
        <v>8</v>
      </c>
      <c r="V29" s="8" t="s">
        <v>24</v>
      </c>
      <c r="W29" s="8" t="s">
        <v>24</v>
      </c>
      <c r="X29" s="137"/>
      <c r="Y29" s="134"/>
      <c r="Z29" s="18">
        <v>77</v>
      </c>
      <c r="AA29" s="8">
        <v>77</v>
      </c>
      <c r="AB29" s="8">
        <v>79</v>
      </c>
      <c r="AC29" s="8" t="s">
        <v>24</v>
      </c>
      <c r="AD29" s="8" t="s">
        <v>24</v>
      </c>
      <c r="AE29" s="8">
        <f t="shared" ref="AE29" si="851">ROUND((((Z29)+(2*AA29)+(3*AB29))/6),0)</f>
        <v>78</v>
      </c>
      <c r="AF29" s="8">
        <f t="shared" ref="AF29:AF41" si="852">ROUND(AE29*0.5,0)</f>
        <v>39</v>
      </c>
      <c r="AG29" s="8" t="s">
        <v>24</v>
      </c>
      <c r="AH29" s="8" t="s">
        <v>24</v>
      </c>
      <c r="AI29" s="137"/>
      <c r="AJ29" s="134"/>
      <c r="AK29" s="7">
        <v>75</v>
      </c>
      <c r="AL29" s="7">
        <v>80</v>
      </c>
      <c r="AM29" s="7">
        <v>80</v>
      </c>
      <c r="AN29" s="8" t="s">
        <v>24</v>
      </c>
      <c r="AO29" s="8" t="s">
        <v>24</v>
      </c>
      <c r="AP29" s="8">
        <f t="shared" ref="AP29" si="853">ROUND((((AK29)+(2*AL29)+(3*AM29))/6),0)</f>
        <v>79</v>
      </c>
      <c r="AQ29" s="8">
        <f t="shared" ref="AQ29:AQ41" si="854">ROUND(AP29*0.5,0)</f>
        <v>40</v>
      </c>
      <c r="AR29" s="8" t="s">
        <v>24</v>
      </c>
      <c r="AS29" s="8" t="s">
        <v>24</v>
      </c>
      <c r="AT29" s="137"/>
      <c r="AU29" s="140"/>
      <c r="AV29" s="18">
        <v>74</v>
      </c>
      <c r="AW29" s="18">
        <v>74</v>
      </c>
      <c r="AX29" s="18">
        <v>74</v>
      </c>
      <c r="AY29" s="8" t="s">
        <v>24</v>
      </c>
      <c r="AZ29" s="8" t="s">
        <v>24</v>
      </c>
      <c r="BA29" s="8">
        <f t="shared" ref="BA29" si="855">ROUND((((AV29)+(2*AW29)+(3*AX29))/6),0)</f>
        <v>74</v>
      </c>
      <c r="BB29" s="8">
        <f t="shared" ref="BB29" si="856">ROUND(BA29*0.1,0)</f>
        <v>7</v>
      </c>
      <c r="BC29" s="8" t="s">
        <v>24</v>
      </c>
      <c r="BD29" s="8" t="s">
        <v>24</v>
      </c>
      <c r="BE29" s="137"/>
      <c r="BF29" s="140"/>
      <c r="BG29" s="42">
        <v>82</v>
      </c>
      <c r="BH29" s="8">
        <v>77</v>
      </c>
      <c r="BI29" s="8">
        <v>77</v>
      </c>
      <c r="BJ29" s="8" t="s">
        <v>24</v>
      </c>
      <c r="BK29" s="8" t="s">
        <v>24</v>
      </c>
      <c r="BL29" s="8">
        <f t="shared" ref="BL29" si="857">ROUND((((BG29)+(2*BH29)+(3*BI29))/6),0)</f>
        <v>78</v>
      </c>
      <c r="BM29" s="8">
        <f t="shared" ref="BM29" si="858">ROUND(BL29*0.5,0)</f>
        <v>39</v>
      </c>
      <c r="BN29" s="8" t="s">
        <v>24</v>
      </c>
      <c r="BO29" s="8" t="s">
        <v>24</v>
      </c>
      <c r="BP29" s="137"/>
      <c r="BQ29" s="134"/>
      <c r="BR29" s="18"/>
      <c r="BS29" s="8"/>
      <c r="BT29" s="8"/>
      <c r="BU29" s="8" t="s">
        <v>24</v>
      </c>
      <c r="BV29" s="8" t="s">
        <v>24</v>
      </c>
      <c r="BW29" s="8">
        <v>81</v>
      </c>
      <c r="BX29" s="8">
        <f t="shared" ref="BX29" si="859">ROUND(BW29*0.5,0)</f>
        <v>41</v>
      </c>
      <c r="BY29" s="8" t="s">
        <v>24</v>
      </c>
      <c r="BZ29" s="8" t="s">
        <v>24</v>
      </c>
      <c r="CA29" s="137"/>
      <c r="CB29" s="134"/>
      <c r="CC29" s="7">
        <v>78</v>
      </c>
      <c r="CD29" s="8">
        <v>78</v>
      </c>
      <c r="CE29" s="8">
        <v>76</v>
      </c>
      <c r="CF29" s="8" t="s">
        <v>24</v>
      </c>
      <c r="CG29" s="8" t="s">
        <v>24</v>
      </c>
      <c r="CH29" s="8">
        <f t="shared" ref="CH29" si="860">ROUND((((CC29)+(2*CD29)+(3*CE29))/6),0)</f>
        <v>77</v>
      </c>
      <c r="CI29" s="8">
        <f t="shared" ref="CI29" si="861">ROUND(CH29*0.1,0)</f>
        <v>8</v>
      </c>
      <c r="CJ29" s="8" t="s">
        <v>24</v>
      </c>
      <c r="CK29" s="8" t="s">
        <v>24</v>
      </c>
      <c r="CL29" s="137"/>
      <c r="CM29" s="134"/>
      <c r="CN29" s="18">
        <v>80</v>
      </c>
      <c r="CO29" s="8">
        <v>78</v>
      </c>
      <c r="CP29" s="8">
        <v>77</v>
      </c>
      <c r="CQ29" s="8" t="s">
        <v>24</v>
      </c>
      <c r="CR29" s="8" t="s">
        <v>24</v>
      </c>
      <c r="CS29" s="8">
        <f t="shared" ref="CS29" si="862">ROUND((((CN29)+(2*CO29)+(3*CP29))/6),0)</f>
        <v>78</v>
      </c>
      <c r="CT29" s="8">
        <f t="shared" ref="CT29" si="863">ROUND(CS29*0.2,0)</f>
        <v>16</v>
      </c>
      <c r="CU29" s="8" t="s">
        <v>24</v>
      </c>
      <c r="CV29" s="8" t="s">
        <v>24</v>
      </c>
      <c r="CW29" s="137"/>
      <c r="CX29" s="140"/>
      <c r="CY29" s="7">
        <v>75</v>
      </c>
      <c r="CZ29" s="8">
        <v>78</v>
      </c>
      <c r="DA29" s="8">
        <v>77</v>
      </c>
      <c r="DB29" s="8" t="s">
        <v>24</v>
      </c>
      <c r="DC29" s="8" t="s">
        <v>24</v>
      </c>
      <c r="DD29" s="8">
        <f t="shared" ref="DD29" si="864">ROUND((((CY29)+(2*CZ29)+(3*DA29))/6),0)</f>
        <v>77</v>
      </c>
      <c r="DE29" s="8">
        <f t="shared" ref="DE29:DE41" si="865">ROUND(DD29*0.2,0)</f>
        <v>15</v>
      </c>
      <c r="DF29" s="8" t="s">
        <v>24</v>
      </c>
      <c r="DG29" s="8" t="s">
        <v>24</v>
      </c>
      <c r="DH29" s="137"/>
      <c r="DI29" s="140"/>
      <c r="DJ29" s="18">
        <v>86</v>
      </c>
      <c r="DK29" s="18">
        <v>86</v>
      </c>
      <c r="DL29" s="18">
        <v>86</v>
      </c>
      <c r="DM29" s="8" t="s">
        <v>24</v>
      </c>
      <c r="DN29" s="8" t="s">
        <v>24</v>
      </c>
      <c r="DO29" s="8">
        <f t="shared" ref="DO29" si="866">ROUND((((DJ29)+(2*DK29)+(3*DL29))/6),0)</f>
        <v>86</v>
      </c>
      <c r="DP29" s="8">
        <f>ROUND(DO29*0.2,0)</f>
        <v>17</v>
      </c>
      <c r="DQ29" s="8" t="s">
        <v>24</v>
      </c>
      <c r="DR29" s="8" t="s">
        <v>24</v>
      </c>
      <c r="DS29" s="137"/>
      <c r="DT29" s="134"/>
      <c r="DU29" s="7">
        <v>73</v>
      </c>
      <c r="DV29" s="7">
        <v>73</v>
      </c>
      <c r="DW29" s="7">
        <v>73</v>
      </c>
      <c r="DX29" s="8" t="s">
        <v>24</v>
      </c>
      <c r="DY29" s="8" t="s">
        <v>24</v>
      </c>
      <c r="DZ29" s="8">
        <f t="shared" ref="DZ29" si="867">ROUND((((DU29)+(2*DV29)+(3*DW29))/6),0)</f>
        <v>73</v>
      </c>
      <c r="EA29" s="8">
        <f t="shared" ref="EA29" si="868">ROUND(DZ29*0.15,0)</f>
        <v>11</v>
      </c>
      <c r="EB29" s="8" t="s">
        <v>24</v>
      </c>
      <c r="EC29" s="8" t="s">
        <v>24</v>
      </c>
      <c r="ED29" s="137"/>
      <c r="EE29" s="140"/>
      <c r="EF29" s="18">
        <v>76</v>
      </c>
      <c r="EG29" s="8">
        <v>76</v>
      </c>
      <c r="EH29" s="8">
        <v>76</v>
      </c>
      <c r="EI29" s="8" t="s">
        <v>24</v>
      </c>
      <c r="EJ29" s="8" t="s">
        <v>24</v>
      </c>
      <c r="EK29" s="8">
        <f t="shared" ref="EK29" si="869">ROUND((((EF29)+(2*EG29)+(3*EH29))/6),0)</f>
        <v>76</v>
      </c>
      <c r="EL29" s="8">
        <f t="shared" ref="EL29" si="870">ROUND(EK29*0.3,0)</f>
        <v>23</v>
      </c>
      <c r="EM29" s="8" t="s">
        <v>24</v>
      </c>
      <c r="EN29" s="8" t="s">
        <v>24</v>
      </c>
      <c r="EO29" s="137"/>
      <c r="EP29" s="140"/>
      <c r="EQ29" s="7">
        <v>80</v>
      </c>
      <c r="ER29" s="7">
        <v>78</v>
      </c>
      <c r="ES29" s="7">
        <v>79</v>
      </c>
      <c r="ET29" s="8" t="s">
        <v>24</v>
      </c>
      <c r="EU29" s="8" t="s">
        <v>24</v>
      </c>
      <c r="EV29" s="8">
        <f t="shared" ref="EV29" si="871">ROUND((((EQ29)+(2*ER29)+(3*ES29))/6),0)</f>
        <v>79</v>
      </c>
      <c r="EW29" s="8">
        <f t="shared" si="132"/>
        <v>16</v>
      </c>
      <c r="EX29" s="8" t="s">
        <v>24</v>
      </c>
      <c r="EY29" s="8" t="s">
        <v>24</v>
      </c>
      <c r="EZ29" s="137"/>
      <c r="FA29" s="134"/>
      <c r="FB29" s="66">
        <v>75.52</v>
      </c>
      <c r="FC29" s="29">
        <v>75</v>
      </c>
      <c r="FD29" s="29">
        <v>76.069999999999993</v>
      </c>
      <c r="FE29" s="8" t="s">
        <v>24</v>
      </c>
      <c r="FF29" s="8" t="s">
        <v>24</v>
      </c>
      <c r="FG29" s="8">
        <f t="shared" ref="FG29" si="872">ROUND((((FB29)+(2*FC29)+(3*FD29))/6),0)</f>
        <v>76</v>
      </c>
      <c r="FH29" s="8">
        <f t="shared" si="134"/>
        <v>38</v>
      </c>
      <c r="FI29" s="8" t="s">
        <v>24</v>
      </c>
      <c r="FJ29" s="8" t="s">
        <v>24</v>
      </c>
      <c r="FK29" s="137"/>
      <c r="FL29" s="140"/>
      <c r="FM29" s="74">
        <v>78.599999999999994</v>
      </c>
      <c r="FN29" s="29">
        <v>78</v>
      </c>
      <c r="FO29" s="29">
        <v>78</v>
      </c>
      <c r="FP29" s="8" t="s">
        <v>24</v>
      </c>
      <c r="FQ29" s="8" t="s">
        <v>24</v>
      </c>
      <c r="FR29" s="8">
        <f t="shared" ref="FR29" si="873">ROUND((((FM29)+(2*FN29)+(3*FO29))/6),0)</f>
        <v>78</v>
      </c>
      <c r="FS29" s="8">
        <f t="shared" si="136"/>
        <v>31</v>
      </c>
      <c r="FT29" s="8" t="s">
        <v>24</v>
      </c>
      <c r="FU29" s="8" t="s">
        <v>24</v>
      </c>
      <c r="FV29" s="137"/>
      <c r="FW29" s="140"/>
      <c r="FX29" s="18">
        <v>80</v>
      </c>
      <c r="FY29" s="18">
        <v>76</v>
      </c>
      <c r="FZ29" s="18">
        <v>80</v>
      </c>
      <c r="GA29" s="8" t="s">
        <v>24</v>
      </c>
      <c r="GB29" s="8" t="s">
        <v>24</v>
      </c>
      <c r="GC29" s="8">
        <f t="shared" ref="GC29" si="874">ROUND((((FX29)+(2*FY29)+(3*FZ29))/6),0)</f>
        <v>79</v>
      </c>
      <c r="GD29" s="8">
        <f t="shared" si="138"/>
        <v>40</v>
      </c>
      <c r="GE29" s="8" t="s">
        <v>24</v>
      </c>
      <c r="GF29" s="8" t="s">
        <v>24</v>
      </c>
      <c r="GG29" s="137"/>
      <c r="GH29" s="134"/>
      <c r="GI29" s="143"/>
      <c r="GJ29" s="146"/>
      <c r="GK29" s="149"/>
      <c r="GL29" s="149"/>
      <c r="GM29" s="149"/>
      <c r="GN29" s="149"/>
      <c r="GO29" s="128"/>
      <c r="GP29" s="131"/>
      <c r="GQ29" s="131"/>
      <c r="GR29" s="128"/>
    </row>
    <row r="30" spans="1:200" ht="15.75" customHeight="1" thickBot="1" x14ac:dyDescent="0.3">
      <c r="A30" s="156"/>
      <c r="B30" s="159"/>
      <c r="C30" s="12" t="s">
        <v>5</v>
      </c>
      <c r="D30" s="19">
        <v>80</v>
      </c>
      <c r="E30" s="20">
        <v>78</v>
      </c>
      <c r="F30" s="20">
        <v>76</v>
      </c>
      <c r="G30" s="26" t="s">
        <v>24</v>
      </c>
      <c r="H30" s="20" t="s">
        <v>24</v>
      </c>
      <c r="I30" s="20" t="s">
        <v>24</v>
      </c>
      <c r="J30" s="20" t="s">
        <v>24</v>
      </c>
      <c r="K30" s="20">
        <f t="shared" ref="K30" si="875">ROUND((((D30)+(2*E30)+(3*F30))/6),0)</f>
        <v>77</v>
      </c>
      <c r="L30" s="20">
        <f t="shared" ref="L30" si="876">ROUND(K30*0.35,0)</f>
        <v>27</v>
      </c>
      <c r="M30" s="138"/>
      <c r="N30" s="135"/>
      <c r="O30" s="21">
        <v>80</v>
      </c>
      <c r="P30" s="21">
        <v>80</v>
      </c>
      <c r="Q30" s="21">
        <v>80</v>
      </c>
      <c r="R30" s="20" t="s">
        <v>24</v>
      </c>
      <c r="S30" s="20" t="s">
        <v>24</v>
      </c>
      <c r="T30" s="20" t="s">
        <v>24</v>
      </c>
      <c r="U30" s="20" t="s">
        <v>24</v>
      </c>
      <c r="V30" s="20">
        <f t="shared" ref="V30" si="877">ROUND((((O30)+(2*P30)+(3*Q30))/6),0)</f>
        <v>80</v>
      </c>
      <c r="W30" s="20">
        <f t="shared" si="520"/>
        <v>40</v>
      </c>
      <c r="X30" s="138"/>
      <c r="Y30" s="135"/>
      <c r="Z30" s="19">
        <v>80</v>
      </c>
      <c r="AA30" s="20">
        <v>80</v>
      </c>
      <c r="AB30" s="20">
        <v>82</v>
      </c>
      <c r="AC30" s="20" t="s">
        <v>24</v>
      </c>
      <c r="AD30" s="20" t="s">
        <v>24</v>
      </c>
      <c r="AE30" s="20" t="s">
        <v>24</v>
      </c>
      <c r="AF30" s="20" t="s">
        <v>24</v>
      </c>
      <c r="AG30" s="20">
        <f t="shared" ref="AG30" si="878">ROUND((((Z30)+(2*AA30)+(3*AB30))/6),0)</f>
        <v>81</v>
      </c>
      <c r="AH30" s="20">
        <f t="shared" ref="AH30:AH42" si="879">ROUND(AG30*0.2,0)</f>
        <v>16</v>
      </c>
      <c r="AI30" s="138"/>
      <c r="AJ30" s="135"/>
      <c r="AK30" s="21">
        <v>60</v>
      </c>
      <c r="AL30" s="21">
        <v>60</v>
      </c>
      <c r="AM30" s="21">
        <v>60</v>
      </c>
      <c r="AN30" s="20" t="s">
        <v>24</v>
      </c>
      <c r="AO30" s="20" t="s">
        <v>24</v>
      </c>
      <c r="AP30" s="20" t="s">
        <v>24</v>
      </c>
      <c r="AQ30" s="20" t="s">
        <v>24</v>
      </c>
      <c r="AR30" s="20">
        <f t="shared" ref="AR30" si="880">ROUND((((AK30)+(2*AL30)+(3*AM30))/6),0)</f>
        <v>60</v>
      </c>
      <c r="AS30" s="20">
        <f t="shared" ref="AS30:AS42" si="881">ROUND(AR30*0.2,0)</f>
        <v>12</v>
      </c>
      <c r="AT30" s="138"/>
      <c r="AU30" s="141"/>
      <c r="AV30" s="18">
        <v>74</v>
      </c>
      <c r="AW30" s="18">
        <v>74</v>
      </c>
      <c r="AX30" s="18">
        <v>74</v>
      </c>
      <c r="AY30" s="20" t="s">
        <v>24</v>
      </c>
      <c r="AZ30" s="20" t="s">
        <v>24</v>
      </c>
      <c r="BA30" s="20" t="s">
        <v>24</v>
      </c>
      <c r="BB30" s="20" t="s">
        <v>24</v>
      </c>
      <c r="BC30" s="20">
        <f t="shared" ref="BC30" si="882">ROUND((((AV30)+(2*AW30)+(3*AX30))/6),0)</f>
        <v>74</v>
      </c>
      <c r="BD30" s="20">
        <f t="shared" ref="BD30" si="883">ROUND(BC30*0.2,0)</f>
        <v>15</v>
      </c>
      <c r="BE30" s="138"/>
      <c r="BF30" s="141"/>
      <c r="BG30" s="43">
        <v>78</v>
      </c>
      <c r="BH30" s="20">
        <v>78</v>
      </c>
      <c r="BI30" s="20">
        <v>76</v>
      </c>
      <c r="BJ30" s="23" t="s">
        <v>24</v>
      </c>
      <c r="BK30" s="23" t="s">
        <v>24</v>
      </c>
      <c r="BL30" s="23" t="s">
        <v>24</v>
      </c>
      <c r="BM30" s="23" t="s">
        <v>24</v>
      </c>
      <c r="BN30" s="23">
        <f t="shared" ref="BN30" si="884">ROUND((((BG30)+(2*BH30)+(3*BI30))/6),0)</f>
        <v>77</v>
      </c>
      <c r="BO30" s="23">
        <f t="shared" ref="BO30" si="885">ROUND(BN30*0.3,0)</f>
        <v>23</v>
      </c>
      <c r="BP30" s="138"/>
      <c r="BQ30" s="135"/>
      <c r="BR30" s="19"/>
      <c r="BS30" s="20"/>
      <c r="BT30" s="20"/>
      <c r="BU30" s="23" t="s">
        <v>24</v>
      </c>
      <c r="BV30" s="23" t="s">
        <v>24</v>
      </c>
      <c r="BW30" s="23" t="s">
        <v>24</v>
      </c>
      <c r="BX30" s="23" t="s">
        <v>24</v>
      </c>
      <c r="BY30" s="23">
        <v>78</v>
      </c>
      <c r="BZ30" s="23">
        <f t="shared" ref="BZ30" si="886">ROUND(BY30*0.4,0)</f>
        <v>31</v>
      </c>
      <c r="CA30" s="138"/>
      <c r="CB30" s="135"/>
      <c r="CC30" s="21">
        <v>80</v>
      </c>
      <c r="CD30" s="20">
        <v>80</v>
      </c>
      <c r="CE30" s="20">
        <v>78</v>
      </c>
      <c r="CF30" s="23" t="s">
        <v>24</v>
      </c>
      <c r="CG30" s="23" t="s">
        <v>24</v>
      </c>
      <c r="CH30" s="23" t="s">
        <v>24</v>
      </c>
      <c r="CI30" s="23" t="s">
        <v>24</v>
      </c>
      <c r="CJ30" s="23">
        <f t="shared" ref="CJ30" si="887">ROUND((((CC30)+(2*CD30)+(3*CE30))/6),0)</f>
        <v>79</v>
      </c>
      <c r="CK30" s="23">
        <f t="shared" ref="CK30" si="888">ROUND(CJ30*0.1,0)</f>
        <v>8</v>
      </c>
      <c r="CL30" s="138"/>
      <c r="CM30" s="135"/>
      <c r="CN30" s="19">
        <v>79</v>
      </c>
      <c r="CO30" s="20">
        <v>80</v>
      </c>
      <c r="CP30" s="20">
        <v>78</v>
      </c>
      <c r="CQ30" s="23" t="s">
        <v>24</v>
      </c>
      <c r="CR30" s="23" t="s">
        <v>24</v>
      </c>
      <c r="CS30" s="23" t="s">
        <v>24</v>
      </c>
      <c r="CT30" s="23" t="s">
        <v>24</v>
      </c>
      <c r="CU30" s="23">
        <f t="shared" ref="CU30" si="889">ROUND((((CN30)+(2*CO30)+(3*CP30))/6),0)</f>
        <v>79</v>
      </c>
      <c r="CV30" s="23">
        <f t="shared" ref="CV30" si="890">ROUND(CU30*0.1,0)</f>
        <v>8</v>
      </c>
      <c r="CW30" s="138"/>
      <c r="CX30" s="141"/>
      <c r="CY30" s="21">
        <v>75</v>
      </c>
      <c r="CZ30" s="20">
        <v>75</v>
      </c>
      <c r="DA30" s="20">
        <v>78</v>
      </c>
      <c r="DB30" s="23" t="s">
        <v>24</v>
      </c>
      <c r="DC30" s="23" t="s">
        <v>24</v>
      </c>
      <c r="DD30" s="23" t="s">
        <v>24</v>
      </c>
      <c r="DE30" s="23" t="s">
        <v>24</v>
      </c>
      <c r="DF30" s="23">
        <f t="shared" ref="DF30" si="891">ROUND((((CY30)+(2*CZ30)+(3*DA30))/6),0)</f>
        <v>77</v>
      </c>
      <c r="DG30" s="23">
        <f t="shared" ref="DG30:DG42" si="892">ROUND(DF30*0.1,0)</f>
        <v>8</v>
      </c>
      <c r="DH30" s="138"/>
      <c r="DI30" s="141"/>
      <c r="DJ30" s="18">
        <v>86</v>
      </c>
      <c r="DK30" s="18">
        <v>86</v>
      </c>
      <c r="DL30" s="18">
        <v>87</v>
      </c>
      <c r="DM30" s="23" t="s">
        <v>24</v>
      </c>
      <c r="DN30" s="23" t="s">
        <v>24</v>
      </c>
      <c r="DO30" s="23" t="s">
        <v>24</v>
      </c>
      <c r="DP30" s="23" t="s">
        <v>24</v>
      </c>
      <c r="DQ30" s="23">
        <f t="shared" ref="DQ30" si="893">ROUND((((DJ30)+(2*DK30)+(3*DL30))/6),0)</f>
        <v>87</v>
      </c>
      <c r="DR30" s="23">
        <f>ROUND(DQ30*0.3,0)</f>
        <v>26</v>
      </c>
      <c r="DS30" s="138"/>
      <c r="DT30" s="135"/>
      <c r="DU30" s="7">
        <v>73</v>
      </c>
      <c r="DV30" s="7">
        <v>73</v>
      </c>
      <c r="DW30" s="7">
        <v>73</v>
      </c>
      <c r="DX30" s="23" t="s">
        <v>24</v>
      </c>
      <c r="DY30" s="23" t="s">
        <v>24</v>
      </c>
      <c r="DZ30" s="23" t="s">
        <v>24</v>
      </c>
      <c r="EA30" s="23" t="s">
        <v>24</v>
      </c>
      <c r="EB30" s="23">
        <f t="shared" ref="EB30" si="894">ROUND((((DU30)+(2*DV30)+(3*DW30))/6),0)</f>
        <v>73</v>
      </c>
      <c r="EC30" s="23">
        <f t="shared" ref="EC30" si="895">ROUND(EB30*0.05,0)</f>
        <v>4</v>
      </c>
      <c r="ED30" s="138"/>
      <c r="EE30" s="141"/>
      <c r="EF30" s="19">
        <v>78</v>
      </c>
      <c r="EG30" s="20">
        <v>78</v>
      </c>
      <c r="EH30" s="20">
        <v>78</v>
      </c>
      <c r="EI30" s="23" t="s">
        <v>24</v>
      </c>
      <c r="EJ30" s="23" t="s">
        <v>24</v>
      </c>
      <c r="EK30" s="23" t="s">
        <v>24</v>
      </c>
      <c r="EL30" s="23" t="s">
        <v>24</v>
      </c>
      <c r="EM30" s="23">
        <f t="shared" ref="EM30" si="896">ROUND((((EF30)+(2*EG30)+(3*EH30))/6),0)</f>
        <v>78</v>
      </c>
      <c r="EN30" s="23">
        <f t="shared" ref="EN30" si="897">ROUND(EM30*0.1,0)</f>
        <v>8</v>
      </c>
      <c r="EO30" s="138"/>
      <c r="EP30" s="141"/>
      <c r="EQ30" s="21">
        <v>75</v>
      </c>
      <c r="ER30" s="21">
        <v>75</v>
      </c>
      <c r="ES30" s="21">
        <v>75</v>
      </c>
      <c r="ET30" s="23" t="s">
        <v>24</v>
      </c>
      <c r="EU30" s="23" t="s">
        <v>24</v>
      </c>
      <c r="EV30" s="23" t="s">
        <v>24</v>
      </c>
      <c r="EW30" s="23" t="s">
        <v>24</v>
      </c>
      <c r="EX30" s="23">
        <f t="shared" ref="EX30" si="898">ROUND((((EQ30)+(2*ER30)+(3*ES30))/6),0)</f>
        <v>75</v>
      </c>
      <c r="EY30" s="23">
        <f t="shared" si="163"/>
        <v>8</v>
      </c>
      <c r="EZ30" s="138"/>
      <c r="FA30" s="135"/>
      <c r="FB30" s="67">
        <v>75.400000000000006</v>
      </c>
      <c r="FC30" s="68">
        <v>75</v>
      </c>
      <c r="FD30" s="68">
        <v>75.900000000000006</v>
      </c>
      <c r="FE30" s="23" t="s">
        <v>24</v>
      </c>
      <c r="FF30" s="23" t="s">
        <v>24</v>
      </c>
      <c r="FG30" s="23" t="s">
        <v>24</v>
      </c>
      <c r="FH30" s="23" t="s">
        <v>24</v>
      </c>
      <c r="FI30" s="23">
        <f t="shared" ref="FI30" si="899">ROUND((((FB30)+(2*FC30)+(3*FD30))/6),0)</f>
        <v>76</v>
      </c>
      <c r="FJ30" s="23">
        <f t="shared" si="165"/>
        <v>15</v>
      </c>
      <c r="FK30" s="138"/>
      <c r="FL30" s="141"/>
      <c r="FM30" s="75">
        <v>77.400000000000006</v>
      </c>
      <c r="FN30" s="68">
        <v>77</v>
      </c>
      <c r="FO30" s="68">
        <v>77</v>
      </c>
      <c r="FP30" s="23" t="s">
        <v>24</v>
      </c>
      <c r="FQ30" s="23" t="s">
        <v>24</v>
      </c>
      <c r="FR30" s="23" t="s">
        <v>24</v>
      </c>
      <c r="FS30" s="23" t="s">
        <v>24</v>
      </c>
      <c r="FT30" s="23">
        <f t="shared" ref="FT30" si="900">ROUND((((FM30)+(2*FN30)+(3*FO30))/6),0)</f>
        <v>77</v>
      </c>
      <c r="FU30" s="23">
        <f t="shared" si="167"/>
        <v>15</v>
      </c>
      <c r="FV30" s="138"/>
      <c r="FW30" s="141"/>
      <c r="FX30" s="18">
        <v>80</v>
      </c>
      <c r="FY30" s="18">
        <v>75</v>
      </c>
      <c r="FZ30" s="18">
        <v>80</v>
      </c>
      <c r="GA30" s="23" t="s">
        <v>24</v>
      </c>
      <c r="GB30" s="23" t="s">
        <v>24</v>
      </c>
      <c r="GC30" s="23" t="s">
        <v>24</v>
      </c>
      <c r="GD30" s="23" t="s">
        <v>24</v>
      </c>
      <c r="GE30" s="23">
        <f t="shared" ref="GE30" si="901">ROUND((((FX30)+(2*FY30)+(3*FZ30))/6),0)</f>
        <v>78</v>
      </c>
      <c r="GF30" s="23">
        <f t="shared" si="169"/>
        <v>16</v>
      </c>
      <c r="GG30" s="138"/>
      <c r="GH30" s="135"/>
      <c r="GI30" s="144"/>
      <c r="GJ30" s="147"/>
      <c r="GK30" s="150"/>
      <c r="GL30" s="150"/>
      <c r="GM30" s="150"/>
      <c r="GN30" s="150"/>
      <c r="GO30" s="129"/>
      <c r="GP30" s="132"/>
      <c r="GQ30" s="132"/>
      <c r="GR30" s="129"/>
    </row>
    <row r="31" spans="1:200" ht="15.75" customHeight="1" thickBot="1" x14ac:dyDescent="0.3">
      <c r="A31" s="154">
        <v>9</v>
      </c>
      <c r="B31" s="157" t="s">
        <v>86</v>
      </c>
      <c r="C31" s="14" t="s">
        <v>3</v>
      </c>
      <c r="D31" s="24">
        <v>76</v>
      </c>
      <c r="E31" s="25">
        <v>73</v>
      </c>
      <c r="F31" s="46">
        <v>67</v>
      </c>
      <c r="G31" s="65">
        <f t="shared" si="36"/>
        <v>71</v>
      </c>
      <c r="H31" s="6">
        <f>ROUND(G31*0.4,0)</f>
        <v>28</v>
      </c>
      <c r="I31" s="6" t="s">
        <v>24</v>
      </c>
      <c r="J31" s="6" t="s">
        <v>24</v>
      </c>
      <c r="K31" s="6" t="s">
        <v>24</v>
      </c>
      <c r="L31" s="6" t="s">
        <v>24</v>
      </c>
      <c r="M31" s="136">
        <f t="shared" ref="M31" si="902">H31+J32+L33</f>
        <v>75</v>
      </c>
      <c r="N31" s="133" t="str">
        <f t="shared" ref="N31" si="903">IF(M31&gt;=75,"T","TT")</f>
        <v>T</v>
      </c>
      <c r="O31" s="5">
        <v>80</v>
      </c>
      <c r="P31" s="25">
        <v>70</v>
      </c>
      <c r="Q31" s="25">
        <v>54</v>
      </c>
      <c r="R31" s="6">
        <f t="shared" ref="R31" si="904">ROUND((((O31)+(2*P31)+(3*Q31))/6),0)</f>
        <v>64</v>
      </c>
      <c r="S31" s="6">
        <f t="shared" si="424"/>
        <v>26</v>
      </c>
      <c r="T31" s="6" t="s">
        <v>24</v>
      </c>
      <c r="U31" s="6" t="s">
        <v>24</v>
      </c>
      <c r="V31" s="6" t="s">
        <v>24</v>
      </c>
      <c r="W31" s="6" t="s">
        <v>24</v>
      </c>
      <c r="X31" s="136">
        <f t="shared" ref="X31" si="905">S31+U32+W33</f>
        <v>77</v>
      </c>
      <c r="Y31" s="133" t="str">
        <f t="shared" ref="Y31" si="906">IF(X31&gt;=75,"T","TT")</f>
        <v>T</v>
      </c>
      <c r="Z31" s="24">
        <v>79</v>
      </c>
      <c r="AA31" s="25">
        <v>79</v>
      </c>
      <c r="AB31" s="25">
        <v>62</v>
      </c>
      <c r="AC31" s="6">
        <f t="shared" ref="AC31" si="907">ROUND((((Z31)+(2*AA31)+(3*AB31))/6),0)</f>
        <v>71</v>
      </c>
      <c r="AD31" s="6">
        <f t="shared" ref="AD31" si="908">ROUND(AC31*0.3,0)</f>
        <v>21</v>
      </c>
      <c r="AE31" s="6" t="s">
        <v>24</v>
      </c>
      <c r="AF31" s="6" t="s">
        <v>24</v>
      </c>
      <c r="AG31" s="6" t="s">
        <v>24</v>
      </c>
      <c r="AH31" s="6" t="s">
        <v>24</v>
      </c>
      <c r="AI31" s="136">
        <f t="shared" ref="AI31" si="909">AD31+AF32+AH33</f>
        <v>77</v>
      </c>
      <c r="AJ31" s="133" t="str">
        <f t="shared" ref="AJ31" si="910">IF(AI31&gt;=75,"T","TT")</f>
        <v>T</v>
      </c>
      <c r="AK31" s="5">
        <v>70</v>
      </c>
      <c r="AL31" s="25">
        <v>70</v>
      </c>
      <c r="AM31" s="25">
        <v>74</v>
      </c>
      <c r="AN31" s="6">
        <f t="shared" ref="AN31" si="911">ROUND((((AK31)+(2*AL31)+(3*AM31))/6),0)</f>
        <v>72</v>
      </c>
      <c r="AO31" s="6">
        <f t="shared" ref="AO31" si="912">ROUND(AN31*0.3,0)</f>
        <v>22</v>
      </c>
      <c r="AP31" s="6" t="s">
        <v>24</v>
      </c>
      <c r="AQ31" s="6" t="s">
        <v>24</v>
      </c>
      <c r="AR31" s="6" t="s">
        <v>24</v>
      </c>
      <c r="AS31" s="6" t="s">
        <v>24</v>
      </c>
      <c r="AT31" s="136">
        <f t="shared" ref="AT31" si="913">AO31+AQ32+AS33</f>
        <v>77</v>
      </c>
      <c r="AU31" s="133" t="str">
        <f t="shared" ref="AU31" si="914">IF(AT31&gt;=75,"T","TT")</f>
        <v>T</v>
      </c>
      <c r="AV31" s="63">
        <v>79</v>
      </c>
      <c r="AW31" s="63">
        <v>77</v>
      </c>
      <c r="AX31" s="64">
        <v>67</v>
      </c>
      <c r="AY31" s="6">
        <f t="shared" ref="AY31" si="915">ROUND((((AV31)+(2*AW31)+(3*AX31))/6),0)</f>
        <v>72</v>
      </c>
      <c r="AZ31" s="6">
        <f t="shared" ref="AZ31" si="916">ROUND(AY31*0.7,0)</f>
        <v>50</v>
      </c>
      <c r="BA31" s="6" t="s">
        <v>24</v>
      </c>
      <c r="BB31" s="6" t="s">
        <v>24</v>
      </c>
      <c r="BC31" s="6" t="s">
        <v>24</v>
      </c>
      <c r="BD31" s="6" t="s">
        <v>24</v>
      </c>
      <c r="BE31" s="136">
        <f t="shared" ref="BE31" si="917">AZ31+BB32+BD33</f>
        <v>73</v>
      </c>
      <c r="BF31" s="133" t="str">
        <f t="shared" ref="BF31" si="918">IF(BE31&gt;=70,"T","TT")</f>
        <v>T</v>
      </c>
      <c r="BG31" s="5">
        <v>78</v>
      </c>
      <c r="BH31" s="25">
        <v>80</v>
      </c>
      <c r="BI31" s="25">
        <v>50</v>
      </c>
      <c r="BJ31" s="6">
        <f t="shared" ref="BJ31" si="919">ROUND((((BG31)+(2*BH31)+(3*BI31))/6),0)</f>
        <v>65</v>
      </c>
      <c r="BK31" s="6">
        <f t="shared" ref="BK31" si="920">ROUND(BJ31*0.2,0)</f>
        <v>13</v>
      </c>
      <c r="BL31" s="6" t="s">
        <v>24</v>
      </c>
      <c r="BM31" s="6" t="s">
        <v>24</v>
      </c>
      <c r="BN31" s="6" t="s">
        <v>24</v>
      </c>
      <c r="BO31" s="6" t="s">
        <v>24</v>
      </c>
      <c r="BP31" s="136">
        <f t="shared" ref="BP31" si="921">BK31+BM32+BO33</f>
        <v>75</v>
      </c>
      <c r="BQ31" s="133" t="str">
        <f t="shared" ref="BQ31" si="922">IF(BP31&gt;=75,"T","TT")</f>
        <v>T</v>
      </c>
      <c r="BR31" s="24"/>
      <c r="BS31" s="25"/>
      <c r="BT31" s="25"/>
      <c r="BU31" s="6">
        <v>78</v>
      </c>
      <c r="BV31" s="6">
        <f t="shared" ref="BV31" si="923">ROUND(BU31*0.1,0)</f>
        <v>8</v>
      </c>
      <c r="BW31" s="6" t="s">
        <v>24</v>
      </c>
      <c r="BX31" s="6" t="s">
        <v>24</v>
      </c>
      <c r="BY31" s="6" t="s">
        <v>24</v>
      </c>
      <c r="BZ31" s="6" t="s">
        <v>24</v>
      </c>
      <c r="CA31" s="136">
        <f t="shared" ref="CA31" si="924">BV31+BX32+BZ33</f>
        <v>81</v>
      </c>
      <c r="CB31" s="133" t="str">
        <f t="shared" ref="CB31" si="925">IF(CA31&gt;=75,"T","TT")</f>
        <v>T</v>
      </c>
      <c r="CC31" s="5">
        <v>79</v>
      </c>
      <c r="CD31" s="25">
        <v>75</v>
      </c>
      <c r="CE31" s="25">
        <v>89</v>
      </c>
      <c r="CF31" s="6">
        <f t="shared" ref="CF31" si="926">ROUND((((CC31)+(2*CD31)+(3*CE31))/6),0)</f>
        <v>83</v>
      </c>
      <c r="CG31" s="6">
        <f t="shared" ref="CG31" si="927">ROUND(CF31*0.8,0)</f>
        <v>66</v>
      </c>
      <c r="CH31" s="6" t="s">
        <v>24</v>
      </c>
      <c r="CI31" s="6" t="s">
        <v>24</v>
      </c>
      <c r="CJ31" s="6" t="s">
        <v>24</v>
      </c>
      <c r="CK31" s="6" t="s">
        <v>24</v>
      </c>
      <c r="CL31" s="136">
        <f t="shared" ref="CL31" si="928">CG31+CI32+CK33</f>
        <v>82</v>
      </c>
      <c r="CM31" s="133" t="str">
        <f t="shared" ref="CM31" si="929">IF(CL31&gt;=75,"T","TT")</f>
        <v>T</v>
      </c>
      <c r="CN31" s="24">
        <v>80</v>
      </c>
      <c r="CO31" s="25">
        <v>75</v>
      </c>
      <c r="CP31" s="25">
        <v>69</v>
      </c>
      <c r="CQ31" s="6">
        <f t="shared" ref="CQ31" si="930">ROUND((((CN31)+(2*CO31)+(3*CP31))/6),0)</f>
        <v>73</v>
      </c>
      <c r="CR31" s="6">
        <f t="shared" ref="CR31" si="931">ROUND(CQ31*0.7,0)</f>
        <v>51</v>
      </c>
      <c r="CS31" s="6" t="s">
        <v>24</v>
      </c>
      <c r="CT31" s="6" t="s">
        <v>24</v>
      </c>
      <c r="CU31" s="6" t="s">
        <v>24</v>
      </c>
      <c r="CV31" s="6" t="s">
        <v>24</v>
      </c>
      <c r="CW31" s="136">
        <f t="shared" ref="CW31" si="932">CR31+CT32+CV33</f>
        <v>75</v>
      </c>
      <c r="CX31" s="139" t="str">
        <f t="shared" ref="CX31" si="933">IF(CW31&gt;=75,"T","TT")</f>
        <v>T</v>
      </c>
      <c r="CY31" s="5">
        <v>80</v>
      </c>
      <c r="CZ31" s="25">
        <v>87</v>
      </c>
      <c r="DA31" s="25">
        <v>76</v>
      </c>
      <c r="DB31" s="6">
        <f t="shared" ref="DB31" si="934">ROUND((((CY31)+(2*CZ31)+(3*DA31))/6),0)</f>
        <v>80</v>
      </c>
      <c r="DC31" s="6">
        <f t="shared" ref="DC31" si="935">ROUND(DB31*0.7,0)</f>
        <v>56</v>
      </c>
      <c r="DD31" s="6" t="s">
        <v>24</v>
      </c>
      <c r="DE31" s="6" t="s">
        <v>24</v>
      </c>
      <c r="DF31" s="6" t="s">
        <v>24</v>
      </c>
      <c r="DG31" s="6" t="s">
        <v>24</v>
      </c>
      <c r="DH31" s="136">
        <f t="shared" ref="DH31" si="936">DC31+DE32+DG33</f>
        <v>80</v>
      </c>
      <c r="DI31" s="133" t="str">
        <f t="shared" ref="DI31" si="937">IF(DH31&gt;=75,"T","TT")</f>
        <v>T</v>
      </c>
      <c r="DJ31" s="24">
        <v>83</v>
      </c>
      <c r="DK31" s="25">
        <v>75</v>
      </c>
      <c r="DL31" s="25">
        <v>48</v>
      </c>
      <c r="DM31" s="6">
        <f t="shared" ref="DM31" si="938">ROUND((((DJ31)+(2*DK31)+(3*DL31))/6),0)</f>
        <v>63</v>
      </c>
      <c r="DN31" s="6">
        <f t="shared" ref="DN31" si="939">ROUND(DM31*0.5,0)</f>
        <v>32</v>
      </c>
      <c r="DO31" s="6" t="s">
        <v>24</v>
      </c>
      <c r="DP31" s="6" t="s">
        <v>24</v>
      </c>
      <c r="DQ31" s="6" t="s">
        <v>24</v>
      </c>
      <c r="DR31" s="6" t="s">
        <v>24</v>
      </c>
      <c r="DS31" s="136">
        <f t="shared" ref="DS31" si="940">DN31+DP32+DR33</f>
        <v>75</v>
      </c>
      <c r="DT31" s="133" t="str">
        <f t="shared" ref="DT31" si="941">IF(DS31&gt;=75,"T","TT")</f>
        <v>T</v>
      </c>
      <c r="DU31" s="5">
        <v>77</v>
      </c>
      <c r="DV31" s="25">
        <v>76</v>
      </c>
      <c r="DW31" s="25">
        <v>61</v>
      </c>
      <c r="DX31" s="6">
        <f t="shared" ref="DX31" si="942">ROUND((((DU31)+(2*DV31)+(3*DW31))/6),0)</f>
        <v>69</v>
      </c>
      <c r="DY31" s="6">
        <f>ROUND(DX31*0.8,0)</f>
        <v>55</v>
      </c>
      <c r="DZ31" s="6" t="s">
        <v>24</v>
      </c>
      <c r="EA31" s="6" t="s">
        <v>24</v>
      </c>
      <c r="EB31" s="6" t="s">
        <v>24</v>
      </c>
      <c r="EC31" s="6" t="s">
        <v>24</v>
      </c>
      <c r="ED31" s="136">
        <f t="shared" ref="ED31" si="943">DY31+EA32+EC33</f>
        <v>70</v>
      </c>
      <c r="EE31" s="139" t="str">
        <f t="shared" ref="EE31" si="944">IF(ED31&gt;=70,"T","TT")</f>
        <v>T</v>
      </c>
      <c r="EF31" s="24">
        <v>79</v>
      </c>
      <c r="EG31" s="25">
        <v>73</v>
      </c>
      <c r="EH31" s="25">
        <v>65</v>
      </c>
      <c r="EI31" s="6">
        <f t="shared" ref="EI31" si="945">ROUND((((EF31)+(2*EG31)+(3*EH31))/6),0)</f>
        <v>70</v>
      </c>
      <c r="EJ31" s="6">
        <f t="shared" ref="EJ31" si="946">ROUND(EI31*0.6,0)</f>
        <v>42</v>
      </c>
      <c r="EK31" s="6" t="s">
        <v>24</v>
      </c>
      <c r="EL31" s="6" t="s">
        <v>24</v>
      </c>
      <c r="EM31" s="6" t="s">
        <v>24</v>
      </c>
      <c r="EN31" s="6" t="s">
        <v>24</v>
      </c>
      <c r="EO31" s="136">
        <f t="shared" ref="EO31" si="947">EJ31+EL32+EN33</f>
        <v>73</v>
      </c>
      <c r="EP31" s="133" t="str">
        <f t="shared" ref="EP31" si="948">IF(EO31&gt;=70,"T","TT")</f>
        <v>T</v>
      </c>
      <c r="EQ31" s="5">
        <v>79</v>
      </c>
      <c r="ER31" s="5">
        <v>77</v>
      </c>
      <c r="ES31" s="25">
        <v>67</v>
      </c>
      <c r="ET31" s="6">
        <f t="shared" ref="ET31" si="949">ROUND((((EQ31)+(2*ER31)+(3*ES31))/6),0)</f>
        <v>72</v>
      </c>
      <c r="EU31" s="6">
        <f t="shared" si="87"/>
        <v>50</v>
      </c>
      <c r="EV31" s="6" t="s">
        <v>24</v>
      </c>
      <c r="EW31" s="6" t="s">
        <v>24</v>
      </c>
      <c r="EX31" s="6" t="s">
        <v>24</v>
      </c>
      <c r="EY31" s="6" t="s">
        <v>24</v>
      </c>
      <c r="EZ31" s="136">
        <f t="shared" ref="EZ31" si="950">EU31+EW32+EY33</f>
        <v>73</v>
      </c>
      <c r="FA31" s="133" t="str">
        <f t="shared" ref="FA31" si="951">IF(EZ31&gt;=70,"T","TT")</f>
        <v>T</v>
      </c>
      <c r="FB31" s="72">
        <v>78.833333333333329</v>
      </c>
      <c r="FC31" s="56">
        <v>78.333333333333329</v>
      </c>
      <c r="FD31" s="56">
        <v>64</v>
      </c>
      <c r="FE31" s="6">
        <f t="shared" ref="FE31" si="952">ROUND((((FB31)+(2*FC31)+(3*FD31))/6),0)</f>
        <v>71</v>
      </c>
      <c r="FF31" s="6">
        <f t="shared" ref="FF31" si="953">ROUND(FE31*0.3,0)</f>
        <v>21</v>
      </c>
      <c r="FG31" s="6" t="s">
        <v>24</v>
      </c>
      <c r="FH31" s="6" t="s">
        <v>24</v>
      </c>
      <c r="FI31" s="6" t="s">
        <v>24</v>
      </c>
      <c r="FJ31" s="6" t="s">
        <v>24</v>
      </c>
      <c r="FK31" s="136">
        <f t="shared" ref="FK31" si="954">FF31+FH32+FJ33</f>
        <v>76</v>
      </c>
      <c r="FL31" s="133" t="str">
        <f t="shared" ref="FL31" si="955">IF(FK31&gt;=75,"T","TT")</f>
        <v>T</v>
      </c>
      <c r="FM31" s="77">
        <v>74.5</v>
      </c>
      <c r="FN31" s="56">
        <v>79</v>
      </c>
      <c r="FO31" s="25">
        <v>68</v>
      </c>
      <c r="FP31" s="6">
        <f t="shared" ref="FP31" si="956">ROUND((((FM31)+(2*FN31)+(3*FO31))/6),0)</f>
        <v>73</v>
      </c>
      <c r="FQ31" s="6">
        <f t="shared" ref="FQ31" si="957">ROUND(FP31*0.4,0)</f>
        <v>29</v>
      </c>
      <c r="FR31" s="6" t="s">
        <v>24</v>
      </c>
      <c r="FS31" s="6" t="s">
        <v>24</v>
      </c>
      <c r="FT31" s="6" t="s">
        <v>24</v>
      </c>
      <c r="FU31" s="6" t="s">
        <v>24</v>
      </c>
      <c r="FV31" s="136">
        <f t="shared" ref="FV31" si="958">FQ31+FS32+FU33</f>
        <v>75</v>
      </c>
      <c r="FW31" s="133" t="str">
        <f t="shared" ref="FW31" si="959">IF(FV31&gt;=75,"T","TT")</f>
        <v>T</v>
      </c>
      <c r="FX31" s="24">
        <v>80</v>
      </c>
      <c r="FY31" s="25">
        <v>75</v>
      </c>
      <c r="FZ31" s="25">
        <v>92</v>
      </c>
      <c r="GA31" s="6">
        <f t="shared" ref="GA31" si="960">ROUND((((FX31)+(2*FY31)+(3*FZ31))/6),0)</f>
        <v>84</v>
      </c>
      <c r="GB31" s="6">
        <f t="shared" si="99"/>
        <v>25</v>
      </c>
      <c r="GC31" s="6" t="s">
        <v>24</v>
      </c>
      <c r="GD31" s="6" t="s">
        <v>24</v>
      </c>
      <c r="GE31" s="6" t="s">
        <v>24</v>
      </c>
      <c r="GF31" s="6" t="s">
        <v>24</v>
      </c>
      <c r="GG31" s="136">
        <f t="shared" ref="GG31" si="961">GB31+GD32+GF33</f>
        <v>81</v>
      </c>
      <c r="GH31" s="133" t="str">
        <f t="shared" ref="GH31" si="962">IF(GG31&gt;=75,"T","TT")</f>
        <v>T</v>
      </c>
      <c r="GI31" s="142">
        <f>M31+X31+AI31+AT31+BE31+BP31+CA31+CL31+CW31+DH31+DS31+ED31+EO31+EZ31+FK31+FV31+GG31</f>
        <v>1295</v>
      </c>
      <c r="GJ31" s="145">
        <f t="shared" si="102"/>
        <v>76.17647058823529</v>
      </c>
      <c r="GK31" s="148">
        <f t="shared" ref="GK31" si="963">17-GL31</f>
        <v>17</v>
      </c>
      <c r="GL31" s="148">
        <f t="shared" ref="GL31" si="964">COUNTIF(C31:GH31,"TT")</f>
        <v>0</v>
      </c>
      <c r="GM31" s="148" t="str">
        <f t="shared" ref="GM31" si="965">IF(GL31&lt;=3,"N","TN")</f>
        <v>N</v>
      </c>
      <c r="GN31" s="148">
        <f>RANK(GI31,$GI$7:$GI$138,0)</f>
        <v>23</v>
      </c>
      <c r="GO31" s="127" t="str">
        <f t="shared" ref="GO31" si="966">IF(AND(AI31&gt;=75,AT31&gt;=75,FV31&gt;=75),"YA","TIDAK")</f>
        <v>YA</v>
      </c>
      <c r="GP31" s="130" t="str">
        <f t="shared" ref="GP31" si="967">IF(AND(BE31&gt;=70,ED31&gt;=70,EO31&gt;=70,EZ31&gt;=70),"YA","TIDAK")</f>
        <v>YA</v>
      </c>
      <c r="GQ31" s="130" t="str">
        <f t="shared" ref="GQ31" si="968">IF(AND(CL31&gt;=75,CW31&gt;=75,DH31&gt;=75,DS31&gt;=75),"YA","TIDAK")</f>
        <v>YA</v>
      </c>
      <c r="GR31" s="127"/>
    </row>
    <row r="32" spans="1:200" ht="15.75" customHeight="1" thickBot="1" x14ac:dyDescent="0.3">
      <c r="A32" s="155"/>
      <c r="B32" s="158"/>
      <c r="C32" s="11" t="s">
        <v>4</v>
      </c>
      <c r="D32" s="18">
        <v>77</v>
      </c>
      <c r="E32" s="8">
        <v>76</v>
      </c>
      <c r="F32" s="60">
        <v>73</v>
      </c>
      <c r="G32" s="26" t="s">
        <v>24</v>
      </c>
      <c r="H32" s="8" t="s">
        <v>24</v>
      </c>
      <c r="I32" s="8">
        <f>ROUND((((D32)+(2*E32)+(3*F32))/6),0)</f>
        <v>75</v>
      </c>
      <c r="J32" s="8">
        <f>ROUND(I32*0.25,0)</f>
        <v>19</v>
      </c>
      <c r="K32" s="8" t="s">
        <v>24</v>
      </c>
      <c r="L32" s="8" t="s">
        <v>24</v>
      </c>
      <c r="M32" s="137"/>
      <c r="N32" s="134"/>
      <c r="O32" s="7">
        <v>80</v>
      </c>
      <c r="P32" s="8">
        <v>75</v>
      </c>
      <c r="Q32" s="8">
        <v>80</v>
      </c>
      <c r="R32" s="8" t="s">
        <v>24</v>
      </c>
      <c r="S32" s="8" t="s">
        <v>24</v>
      </c>
      <c r="T32" s="8">
        <f t="shared" ref="T32" si="969">ROUND((((O32)+(2*P32)+(3*Q32))/6),0)</f>
        <v>78</v>
      </c>
      <c r="U32" s="8">
        <f t="shared" si="491"/>
        <v>8</v>
      </c>
      <c r="V32" s="8" t="s">
        <v>24</v>
      </c>
      <c r="W32" s="8" t="s">
        <v>24</v>
      </c>
      <c r="X32" s="137"/>
      <c r="Y32" s="134"/>
      <c r="Z32" s="18">
        <v>78</v>
      </c>
      <c r="AA32" s="8">
        <v>80</v>
      </c>
      <c r="AB32" s="8">
        <v>79</v>
      </c>
      <c r="AC32" s="8" t="s">
        <v>24</v>
      </c>
      <c r="AD32" s="8" t="s">
        <v>24</v>
      </c>
      <c r="AE32" s="8">
        <f t="shared" ref="AE32" si="970">ROUND((((Z32)+(2*AA32)+(3*AB32))/6),0)</f>
        <v>79</v>
      </c>
      <c r="AF32" s="8">
        <f t="shared" ref="AF32" si="971">ROUND(AE32*0.5,0)</f>
        <v>40</v>
      </c>
      <c r="AG32" s="8" t="s">
        <v>24</v>
      </c>
      <c r="AH32" s="8" t="s">
        <v>24</v>
      </c>
      <c r="AI32" s="137"/>
      <c r="AJ32" s="134"/>
      <c r="AK32" s="7">
        <v>80</v>
      </c>
      <c r="AL32" s="7">
        <v>77</v>
      </c>
      <c r="AM32" s="7">
        <v>75</v>
      </c>
      <c r="AN32" s="8" t="s">
        <v>24</v>
      </c>
      <c r="AO32" s="8" t="s">
        <v>24</v>
      </c>
      <c r="AP32" s="8">
        <f t="shared" ref="AP32" si="972">ROUND((((AK32)+(2*AL32)+(3*AM32))/6),0)</f>
        <v>77</v>
      </c>
      <c r="AQ32" s="8">
        <f t="shared" ref="AQ32" si="973">ROUND(AP32*0.5,0)</f>
        <v>39</v>
      </c>
      <c r="AR32" s="8" t="s">
        <v>24</v>
      </c>
      <c r="AS32" s="8" t="s">
        <v>24</v>
      </c>
      <c r="AT32" s="137"/>
      <c r="AU32" s="134"/>
      <c r="AV32" s="18">
        <v>76</v>
      </c>
      <c r="AW32" s="18">
        <v>76</v>
      </c>
      <c r="AX32" s="18">
        <v>76</v>
      </c>
      <c r="AY32" s="8" t="s">
        <v>24</v>
      </c>
      <c r="AZ32" s="8" t="s">
        <v>24</v>
      </c>
      <c r="BA32" s="8">
        <f t="shared" ref="BA32" si="974">ROUND((((AV32)+(2*AW32)+(3*AX32))/6),0)</f>
        <v>76</v>
      </c>
      <c r="BB32" s="8">
        <f t="shared" ref="BB32" si="975">ROUND(BA32*0.1,0)</f>
        <v>8</v>
      </c>
      <c r="BC32" s="8" t="s">
        <v>24</v>
      </c>
      <c r="BD32" s="8" t="s">
        <v>24</v>
      </c>
      <c r="BE32" s="137"/>
      <c r="BF32" s="134"/>
      <c r="BG32" s="7">
        <v>77</v>
      </c>
      <c r="BH32" s="8">
        <v>79</v>
      </c>
      <c r="BI32" s="8">
        <v>78</v>
      </c>
      <c r="BJ32" s="8" t="s">
        <v>24</v>
      </c>
      <c r="BK32" s="8" t="s">
        <v>24</v>
      </c>
      <c r="BL32" s="8">
        <f t="shared" ref="BL32" si="976">ROUND((((BG32)+(2*BH32)+(3*BI32))/6),0)</f>
        <v>78</v>
      </c>
      <c r="BM32" s="8">
        <f t="shared" ref="BM32" si="977">ROUND(BL32*0.5,0)</f>
        <v>39</v>
      </c>
      <c r="BN32" s="8" t="s">
        <v>24</v>
      </c>
      <c r="BO32" s="8" t="s">
        <v>24</v>
      </c>
      <c r="BP32" s="137"/>
      <c r="BQ32" s="134"/>
      <c r="BR32" s="18"/>
      <c r="BS32" s="8"/>
      <c r="BT32" s="8"/>
      <c r="BU32" s="8" t="s">
        <v>24</v>
      </c>
      <c r="BV32" s="8" t="s">
        <v>24</v>
      </c>
      <c r="BW32" s="8">
        <v>81</v>
      </c>
      <c r="BX32" s="8">
        <f t="shared" ref="BX32" si="978">ROUND(BW32*0.5,0)</f>
        <v>41</v>
      </c>
      <c r="BY32" s="8" t="s">
        <v>24</v>
      </c>
      <c r="BZ32" s="8" t="s">
        <v>24</v>
      </c>
      <c r="CA32" s="137"/>
      <c r="CB32" s="134"/>
      <c r="CC32" s="7">
        <v>78</v>
      </c>
      <c r="CD32" s="8">
        <v>78</v>
      </c>
      <c r="CE32" s="8">
        <v>76</v>
      </c>
      <c r="CF32" s="8" t="s">
        <v>24</v>
      </c>
      <c r="CG32" s="8" t="s">
        <v>24</v>
      </c>
      <c r="CH32" s="8">
        <f t="shared" ref="CH32" si="979">ROUND((((CC32)+(2*CD32)+(3*CE32))/6),0)</f>
        <v>77</v>
      </c>
      <c r="CI32" s="8">
        <f t="shared" ref="CI32" si="980">ROUND(CH32*0.1,0)</f>
        <v>8</v>
      </c>
      <c r="CJ32" s="8" t="s">
        <v>24</v>
      </c>
      <c r="CK32" s="8" t="s">
        <v>24</v>
      </c>
      <c r="CL32" s="137"/>
      <c r="CM32" s="134"/>
      <c r="CN32" s="18">
        <v>76</v>
      </c>
      <c r="CO32" s="8">
        <v>77</v>
      </c>
      <c r="CP32" s="8">
        <v>79</v>
      </c>
      <c r="CQ32" s="8" t="s">
        <v>24</v>
      </c>
      <c r="CR32" s="8" t="s">
        <v>24</v>
      </c>
      <c r="CS32" s="8">
        <f t="shared" ref="CS32" si="981">ROUND((((CN32)+(2*CO32)+(3*CP32))/6),0)</f>
        <v>78</v>
      </c>
      <c r="CT32" s="8">
        <f t="shared" ref="CT32" si="982">ROUND(CS32*0.2,0)</f>
        <v>16</v>
      </c>
      <c r="CU32" s="8" t="s">
        <v>24</v>
      </c>
      <c r="CV32" s="8" t="s">
        <v>24</v>
      </c>
      <c r="CW32" s="137"/>
      <c r="CX32" s="140"/>
      <c r="CY32" s="7">
        <v>80</v>
      </c>
      <c r="CZ32" s="8">
        <v>80</v>
      </c>
      <c r="DA32" s="8">
        <v>78</v>
      </c>
      <c r="DB32" s="8" t="s">
        <v>24</v>
      </c>
      <c r="DC32" s="8" t="s">
        <v>24</v>
      </c>
      <c r="DD32" s="8">
        <f t="shared" ref="DD32" si="983">ROUND((((CY32)+(2*CZ32)+(3*DA32))/6),0)</f>
        <v>79</v>
      </c>
      <c r="DE32" s="8">
        <f t="shared" ref="DE32" si="984">ROUND(DD32*0.2,0)</f>
        <v>16</v>
      </c>
      <c r="DF32" s="8" t="s">
        <v>24</v>
      </c>
      <c r="DG32" s="8" t="s">
        <v>24</v>
      </c>
      <c r="DH32" s="137"/>
      <c r="DI32" s="134"/>
      <c r="DJ32" s="18">
        <v>86</v>
      </c>
      <c r="DK32" s="18">
        <v>85</v>
      </c>
      <c r="DL32" s="18">
        <v>86</v>
      </c>
      <c r="DM32" s="8" t="s">
        <v>24</v>
      </c>
      <c r="DN32" s="8" t="s">
        <v>24</v>
      </c>
      <c r="DO32" s="8">
        <f t="shared" ref="DO32" si="985">ROUND((((DJ32)+(2*DK32)+(3*DL32))/6),0)</f>
        <v>86</v>
      </c>
      <c r="DP32" s="8">
        <f t="shared" ref="DP32" si="986">ROUND(DO32*0.2,0)</f>
        <v>17</v>
      </c>
      <c r="DQ32" s="8" t="s">
        <v>24</v>
      </c>
      <c r="DR32" s="8" t="s">
        <v>24</v>
      </c>
      <c r="DS32" s="137"/>
      <c r="DT32" s="134"/>
      <c r="DU32" s="7">
        <v>77</v>
      </c>
      <c r="DV32" s="7">
        <v>76</v>
      </c>
      <c r="DW32" s="7">
        <v>76</v>
      </c>
      <c r="DX32" s="8" t="s">
        <v>24</v>
      </c>
      <c r="DY32" s="8" t="s">
        <v>24</v>
      </c>
      <c r="DZ32" s="8">
        <f t="shared" ref="DZ32" si="987">ROUND((((DU32)+(2*DV32)+(3*DW32))/6),0)</f>
        <v>76</v>
      </c>
      <c r="EA32" s="8">
        <f>ROUND(DZ32*0.15,0)</f>
        <v>11</v>
      </c>
      <c r="EB32" s="8" t="s">
        <v>24</v>
      </c>
      <c r="EC32" s="8" t="s">
        <v>24</v>
      </c>
      <c r="ED32" s="137"/>
      <c r="EE32" s="140"/>
      <c r="EF32" s="18">
        <v>79</v>
      </c>
      <c r="EG32" s="8">
        <v>78</v>
      </c>
      <c r="EH32" s="8">
        <v>78</v>
      </c>
      <c r="EI32" s="8" t="s">
        <v>24</v>
      </c>
      <c r="EJ32" s="8" t="s">
        <v>24</v>
      </c>
      <c r="EK32" s="8">
        <f t="shared" ref="EK32" si="988">ROUND((((EF32)+(2*EG32)+(3*EH32))/6),0)</f>
        <v>78</v>
      </c>
      <c r="EL32" s="8">
        <f t="shared" ref="EL32" si="989">ROUND(EK32*0.3,0)</f>
        <v>23</v>
      </c>
      <c r="EM32" s="8" t="s">
        <v>24</v>
      </c>
      <c r="EN32" s="8" t="s">
        <v>24</v>
      </c>
      <c r="EO32" s="137"/>
      <c r="EP32" s="134"/>
      <c r="EQ32" s="7">
        <v>73</v>
      </c>
      <c r="ER32" s="7">
        <v>73</v>
      </c>
      <c r="ES32" s="7">
        <v>73</v>
      </c>
      <c r="ET32" s="8" t="s">
        <v>24</v>
      </c>
      <c r="EU32" s="8" t="s">
        <v>24</v>
      </c>
      <c r="EV32" s="8">
        <f t="shared" ref="EV32" si="990">ROUND((((EQ32)+(2*ER32)+(3*ES32))/6),0)</f>
        <v>73</v>
      </c>
      <c r="EW32" s="8">
        <f t="shared" si="132"/>
        <v>15</v>
      </c>
      <c r="EX32" s="8" t="s">
        <v>24</v>
      </c>
      <c r="EY32" s="8" t="s">
        <v>24</v>
      </c>
      <c r="EZ32" s="137"/>
      <c r="FA32" s="134"/>
      <c r="FB32" s="66">
        <v>78.02</v>
      </c>
      <c r="FC32" s="29">
        <v>77.5</v>
      </c>
      <c r="FD32" s="29">
        <v>78.52</v>
      </c>
      <c r="FE32" s="8" t="s">
        <v>24</v>
      </c>
      <c r="FF32" s="8" t="s">
        <v>24</v>
      </c>
      <c r="FG32" s="8">
        <f t="shared" ref="FG32" si="991">ROUND((((FB32)+(2*FC32)+(3*FD32))/6),0)</f>
        <v>78</v>
      </c>
      <c r="FH32" s="8">
        <f t="shared" ref="FH32" si="992">ROUND(FG32*0.5,0)</f>
        <v>39</v>
      </c>
      <c r="FI32" s="8" t="s">
        <v>24</v>
      </c>
      <c r="FJ32" s="8" t="s">
        <v>24</v>
      </c>
      <c r="FK32" s="137"/>
      <c r="FL32" s="134"/>
      <c r="FM32" s="74">
        <v>78.5</v>
      </c>
      <c r="FN32" s="29">
        <v>78</v>
      </c>
      <c r="FO32" s="29">
        <v>78</v>
      </c>
      <c r="FP32" s="8" t="s">
        <v>24</v>
      </c>
      <c r="FQ32" s="8" t="s">
        <v>24</v>
      </c>
      <c r="FR32" s="8">
        <f t="shared" ref="FR32" si="993">ROUND((((FM32)+(2*FN32)+(3*FO32))/6),0)</f>
        <v>78</v>
      </c>
      <c r="FS32" s="8">
        <f t="shared" ref="FS32" si="994">ROUND(FR32*0.4,0)</f>
        <v>31</v>
      </c>
      <c r="FT32" s="8" t="s">
        <v>24</v>
      </c>
      <c r="FU32" s="8" t="s">
        <v>24</v>
      </c>
      <c r="FV32" s="137"/>
      <c r="FW32" s="134"/>
      <c r="FX32" s="18">
        <v>80</v>
      </c>
      <c r="FY32" s="18">
        <v>80</v>
      </c>
      <c r="FZ32" s="18">
        <v>80</v>
      </c>
      <c r="GA32" s="8" t="s">
        <v>24</v>
      </c>
      <c r="GB32" s="8" t="s">
        <v>24</v>
      </c>
      <c r="GC32" s="8">
        <f t="shared" ref="GC32" si="995">ROUND((((FX32)+(2*FY32)+(3*FZ32))/6),0)</f>
        <v>80</v>
      </c>
      <c r="GD32" s="8">
        <f t="shared" si="138"/>
        <v>40</v>
      </c>
      <c r="GE32" s="8" t="s">
        <v>24</v>
      </c>
      <c r="GF32" s="8" t="s">
        <v>24</v>
      </c>
      <c r="GG32" s="137"/>
      <c r="GH32" s="134"/>
      <c r="GI32" s="143"/>
      <c r="GJ32" s="146"/>
      <c r="GK32" s="149"/>
      <c r="GL32" s="149"/>
      <c r="GM32" s="149"/>
      <c r="GN32" s="149"/>
      <c r="GO32" s="128"/>
      <c r="GP32" s="131"/>
      <c r="GQ32" s="131"/>
      <c r="GR32" s="128"/>
    </row>
    <row r="33" spans="1:200" ht="15.75" customHeight="1" thickBot="1" x14ac:dyDescent="0.3">
      <c r="A33" s="156"/>
      <c r="B33" s="159"/>
      <c r="C33" s="13" t="s">
        <v>5</v>
      </c>
      <c r="D33" s="22">
        <v>80</v>
      </c>
      <c r="E33" s="23">
        <v>78</v>
      </c>
      <c r="F33" s="23">
        <v>80</v>
      </c>
      <c r="G33" s="26" t="s">
        <v>24</v>
      </c>
      <c r="H33" s="20" t="s">
        <v>24</v>
      </c>
      <c r="I33" s="20" t="s">
        <v>24</v>
      </c>
      <c r="J33" s="20" t="s">
        <v>24</v>
      </c>
      <c r="K33" s="20">
        <f>ROUND((((D33)+(2*E33)+(3*F33))/6),0)</f>
        <v>79</v>
      </c>
      <c r="L33" s="20">
        <f>ROUND(K33*0.35,0)</f>
        <v>28</v>
      </c>
      <c r="M33" s="138"/>
      <c r="N33" s="135"/>
      <c r="O33" s="9">
        <v>85</v>
      </c>
      <c r="P33" s="9">
        <v>85</v>
      </c>
      <c r="Q33" s="9">
        <v>85</v>
      </c>
      <c r="R33" s="20" t="s">
        <v>24</v>
      </c>
      <c r="S33" s="20" t="s">
        <v>24</v>
      </c>
      <c r="T33" s="20" t="s">
        <v>24</v>
      </c>
      <c r="U33" s="20" t="s">
        <v>24</v>
      </c>
      <c r="V33" s="20">
        <f t="shared" ref="V33" si="996">ROUND((((O33)+(2*P33)+(3*Q33))/6),0)</f>
        <v>85</v>
      </c>
      <c r="W33" s="20">
        <f t="shared" si="520"/>
        <v>43</v>
      </c>
      <c r="X33" s="138"/>
      <c r="Y33" s="135"/>
      <c r="Z33" s="22">
        <v>80</v>
      </c>
      <c r="AA33" s="23">
        <v>80</v>
      </c>
      <c r="AB33" s="23">
        <v>80</v>
      </c>
      <c r="AC33" s="20" t="s">
        <v>24</v>
      </c>
      <c r="AD33" s="20" t="s">
        <v>24</v>
      </c>
      <c r="AE33" s="20" t="s">
        <v>24</v>
      </c>
      <c r="AF33" s="20" t="s">
        <v>24</v>
      </c>
      <c r="AG33" s="20">
        <f t="shared" ref="AG33" si="997">ROUND((((Z33)+(2*AA33)+(3*AB33))/6),0)</f>
        <v>80</v>
      </c>
      <c r="AH33" s="20">
        <f t="shared" ref="AH33" si="998">ROUND(AG33*0.2,0)</f>
        <v>16</v>
      </c>
      <c r="AI33" s="138"/>
      <c r="AJ33" s="135"/>
      <c r="AK33" s="9">
        <v>80</v>
      </c>
      <c r="AL33" s="9">
        <v>80</v>
      </c>
      <c r="AM33" s="9">
        <v>80</v>
      </c>
      <c r="AN33" s="20" t="s">
        <v>24</v>
      </c>
      <c r="AO33" s="20" t="s">
        <v>24</v>
      </c>
      <c r="AP33" s="20" t="s">
        <v>24</v>
      </c>
      <c r="AQ33" s="20" t="s">
        <v>24</v>
      </c>
      <c r="AR33" s="20">
        <f t="shared" ref="AR33" si="999">ROUND((((AK33)+(2*AL33)+(3*AM33))/6),0)</f>
        <v>80</v>
      </c>
      <c r="AS33" s="20">
        <f t="shared" ref="AS33" si="1000">ROUND(AR33*0.2,0)</f>
        <v>16</v>
      </c>
      <c r="AT33" s="138"/>
      <c r="AU33" s="135"/>
      <c r="AV33" s="18">
        <v>76</v>
      </c>
      <c r="AW33" s="18">
        <v>76</v>
      </c>
      <c r="AX33" s="18">
        <v>76</v>
      </c>
      <c r="AY33" s="20" t="s">
        <v>24</v>
      </c>
      <c r="AZ33" s="20" t="s">
        <v>24</v>
      </c>
      <c r="BA33" s="20" t="s">
        <v>24</v>
      </c>
      <c r="BB33" s="20" t="s">
        <v>24</v>
      </c>
      <c r="BC33" s="20">
        <f t="shared" ref="BC33" si="1001">ROUND((((AV33)+(2*AW33)+(3*AX33))/6),0)</f>
        <v>76</v>
      </c>
      <c r="BD33" s="20">
        <f t="shared" ref="BD33" si="1002">ROUND(BC33*0.2,0)</f>
        <v>15</v>
      </c>
      <c r="BE33" s="138"/>
      <c r="BF33" s="135"/>
      <c r="BG33" s="9">
        <v>78</v>
      </c>
      <c r="BH33" s="23">
        <v>78</v>
      </c>
      <c r="BI33" s="23">
        <v>77</v>
      </c>
      <c r="BJ33" s="23" t="s">
        <v>24</v>
      </c>
      <c r="BK33" s="23" t="s">
        <v>24</v>
      </c>
      <c r="BL33" s="23" t="s">
        <v>24</v>
      </c>
      <c r="BM33" s="23" t="s">
        <v>24</v>
      </c>
      <c r="BN33" s="23">
        <f t="shared" ref="BN33" si="1003">ROUND((((BG33)+(2*BH33)+(3*BI33))/6),0)</f>
        <v>78</v>
      </c>
      <c r="BO33" s="23">
        <f t="shared" ref="BO33" si="1004">ROUND(BN33*0.3,0)</f>
        <v>23</v>
      </c>
      <c r="BP33" s="138"/>
      <c r="BQ33" s="135"/>
      <c r="BR33" s="22"/>
      <c r="BS33" s="23"/>
      <c r="BT33" s="23"/>
      <c r="BU33" s="23" t="s">
        <v>24</v>
      </c>
      <c r="BV33" s="23" t="s">
        <v>24</v>
      </c>
      <c r="BW33" s="23" t="s">
        <v>24</v>
      </c>
      <c r="BX33" s="23" t="s">
        <v>24</v>
      </c>
      <c r="BY33" s="23">
        <v>79</v>
      </c>
      <c r="BZ33" s="23">
        <f t="shared" ref="BZ33" si="1005">ROUND(BY33*0.4,0)</f>
        <v>32</v>
      </c>
      <c r="CA33" s="138"/>
      <c r="CB33" s="135"/>
      <c r="CC33" s="9">
        <v>80</v>
      </c>
      <c r="CD33" s="23">
        <v>80</v>
      </c>
      <c r="CE33" s="23">
        <v>79</v>
      </c>
      <c r="CF33" s="23" t="s">
        <v>24</v>
      </c>
      <c r="CG33" s="23" t="s">
        <v>24</v>
      </c>
      <c r="CH33" s="23" t="s">
        <v>24</v>
      </c>
      <c r="CI33" s="23" t="s">
        <v>24</v>
      </c>
      <c r="CJ33" s="23">
        <f t="shared" ref="CJ33" si="1006">ROUND((((CC33)+(2*CD33)+(3*CE33))/6),0)</f>
        <v>80</v>
      </c>
      <c r="CK33" s="23">
        <f t="shared" ref="CK33" si="1007">ROUND(CJ33*0.1,0)</f>
        <v>8</v>
      </c>
      <c r="CL33" s="138"/>
      <c r="CM33" s="135"/>
      <c r="CN33" s="22">
        <v>80</v>
      </c>
      <c r="CO33" s="23">
        <v>78</v>
      </c>
      <c r="CP33" s="23">
        <v>77</v>
      </c>
      <c r="CQ33" s="23" t="s">
        <v>24</v>
      </c>
      <c r="CR33" s="23" t="s">
        <v>24</v>
      </c>
      <c r="CS33" s="23" t="s">
        <v>24</v>
      </c>
      <c r="CT33" s="23" t="s">
        <v>24</v>
      </c>
      <c r="CU33" s="23">
        <f t="shared" ref="CU33" si="1008">ROUND((((CN33)+(2*CO33)+(3*CP33))/6),0)</f>
        <v>78</v>
      </c>
      <c r="CV33" s="23">
        <f t="shared" ref="CV33" si="1009">ROUND(CU33*0.1,0)</f>
        <v>8</v>
      </c>
      <c r="CW33" s="138"/>
      <c r="CX33" s="141"/>
      <c r="CY33" s="9">
        <v>80</v>
      </c>
      <c r="CZ33" s="23">
        <v>80</v>
      </c>
      <c r="DA33" s="23">
        <v>80</v>
      </c>
      <c r="DB33" s="23" t="s">
        <v>24</v>
      </c>
      <c r="DC33" s="23" t="s">
        <v>24</v>
      </c>
      <c r="DD33" s="23" t="s">
        <v>24</v>
      </c>
      <c r="DE33" s="23" t="s">
        <v>24</v>
      </c>
      <c r="DF33" s="23">
        <f t="shared" ref="DF33" si="1010">ROUND((((CY33)+(2*CZ33)+(3*DA33))/6),0)</f>
        <v>80</v>
      </c>
      <c r="DG33" s="23">
        <f t="shared" ref="DG33" si="1011">ROUND(DF33*0.1,0)</f>
        <v>8</v>
      </c>
      <c r="DH33" s="138"/>
      <c r="DI33" s="135"/>
      <c r="DJ33" s="18">
        <v>86</v>
      </c>
      <c r="DK33" s="18">
        <v>85</v>
      </c>
      <c r="DL33" s="18">
        <v>86</v>
      </c>
      <c r="DM33" s="23" t="s">
        <v>24</v>
      </c>
      <c r="DN33" s="23" t="s">
        <v>24</v>
      </c>
      <c r="DO33" s="23" t="s">
        <v>24</v>
      </c>
      <c r="DP33" s="23" t="s">
        <v>24</v>
      </c>
      <c r="DQ33" s="23">
        <f t="shared" ref="DQ33" si="1012">ROUND((((DJ33)+(2*DK33)+(3*DL33))/6),0)</f>
        <v>86</v>
      </c>
      <c r="DR33" s="23">
        <f t="shared" ref="DR33" si="1013">ROUND(DQ33*0.3,0)</f>
        <v>26</v>
      </c>
      <c r="DS33" s="138"/>
      <c r="DT33" s="135"/>
      <c r="DU33" s="7">
        <v>76</v>
      </c>
      <c r="DV33" s="7">
        <v>76</v>
      </c>
      <c r="DW33" s="7">
        <v>76</v>
      </c>
      <c r="DX33" s="23" t="s">
        <v>24</v>
      </c>
      <c r="DY33" s="23" t="s">
        <v>24</v>
      </c>
      <c r="DZ33" s="23" t="s">
        <v>24</v>
      </c>
      <c r="EA33" s="23" t="s">
        <v>24</v>
      </c>
      <c r="EB33" s="23">
        <f t="shared" ref="EB33" si="1014">ROUND((((DU33)+(2*DV33)+(3*DW33))/6),0)</f>
        <v>76</v>
      </c>
      <c r="EC33" s="23">
        <f>ROUND(EB33*0.05,0)</f>
        <v>4</v>
      </c>
      <c r="ED33" s="138"/>
      <c r="EE33" s="141"/>
      <c r="EF33" s="22">
        <v>78</v>
      </c>
      <c r="EG33" s="23">
        <v>78</v>
      </c>
      <c r="EH33" s="23">
        <v>78</v>
      </c>
      <c r="EI33" s="23" t="s">
        <v>24</v>
      </c>
      <c r="EJ33" s="23" t="s">
        <v>24</v>
      </c>
      <c r="EK33" s="23" t="s">
        <v>24</v>
      </c>
      <c r="EL33" s="23" t="s">
        <v>24</v>
      </c>
      <c r="EM33" s="23">
        <f t="shared" ref="EM33" si="1015">ROUND((((EF33)+(2*EG33)+(3*EH33))/6),0)</f>
        <v>78</v>
      </c>
      <c r="EN33" s="23">
        <f t="shared" ref="EN33" si="1016">ROUND(EM33*0.1,0)</f>
        <v>8</v>
      </c>
      <c r="EO33" s="138"/>
      <c r="EP33" s="135"/>
      <c r="EQ33" s="9">
        <v>75</v>
      </c>
      <c r="ER33" s="9">
        <v>75</v>
      </c>
      <c r="ES33" s="9">
        <v>75</v>
      </c>
      <c r="ET33" s="23" t="s">
        <v>24</v>
      </c>
      <c r="EU33" s="23" t="s">
        <v>24</v>
      </c>
      <c r="EV33" s="23" t="s">
        <v>24</v>
      </c>
      <c r="EW33" s="23" t="s">
        <v>24</v>
      </c>
      <c r="EX33" s="23">
        <f t="shared" ref="EX33" si="1017">ROUND((((EQ33)+(2*ER33)+(3*ES33))/6),0)</f>
        <v>75</v>
      </c>
      <c r="EY33" s="23">
        <f t="shared" si="163"/>
        <v>8</v>
      </c>
      <c r="EZ33" s="138"/>
      <c r="FA33" s="135"/>
      <c r="FB33" s="69">
        <v>80.400000000000006</v>
      </c>
      <c r="FC33" s="70">
        <v>80</v>
      </c>
      <c r="FD33" s="70">
        <v>80.95</v>
      </c>
      <c r="FE33" s="23" t="s">
        <v>24</v>
      </c>
      <c r="FF33" s="23" t="s">
        <v>24</v>
      </c>
      <c r="FG33" s="23" t="s">
        <v>24</v>
      </c>
      <c r="FH33" s="23" t="s">
        <v>24</v>
      </c>
      <c r="FI33" s="23">
        <f t="shared" ref="FI33" si="1018">ROUND((((FB33)+(2*FC33)+(3*FD33))/6),0)</f>
        <v>81</v>
      </c>
      <c r="FJ33" s="23">
        <f t="shared" ref="FJ33" si="1019">ROUND(FI33*0.2,0)</f>
        <v>16</v>
      </c>
      <c r="FK33" s="138"/>
      <c r="FL33" s="135"/>
      <c r="FM33" s="78">
        <v>77.400000000000006</v>
      </c>
      <c r="FN33" s="70">
        <v>77</v>
      </c>
      <c r="FO33" s="70">
        <v>77</v>
      </c>
      <c r="FP33" s="23" t="s">
        <v>24</v>
      </c>
      <c r="FQ33" s="23" t="s">
        <v>24</v>
      </c>
      <c r="FR33" s="23" t="s">
        <v>24</v>
      </c>
      <c r="FS33" s="23" t="s">
        <v>24</v>
      </c>
      <c r="FT33" s="23">
        <f t="shared" ref="FT33" si="1020">ROUND((((FM33)+(2*FN33)+(3*FO33))/6),0)</f>
        <v>77</v>
      </c>
      <c r="FU33" s="23">
        <f t="shared" ref="FU33" si="1021">ROUND(FT33*0.2,0)</f>
        <v>15</v>
      </c>
      <c r="FV33" s="138"/>
      <c r="FW33" s="135"/>
      <c r="FX33" s="22">
        <v>78</v>
      </c>
      <c r="FY33" s="22">
        <v>78</v>
      </c>
      <c r="FZ33" s="22">
        <v>78</v>
      </c>
      <c r="GA33" s="23" t="s">
        <v>24</v>
      </c>
      <c r="GB33" s="23" t="s">
        <v>24</v>
      </c>
      <c r="GC33" s="23" t="s">
        <v>24</v>
      </c>
      <c r="GD33" s="23" t="s">
        <v>24</v>
      </c>
      <c r="GE33" s="23">
        <f t="shared" ref="GE33" si="1022">ROUND((((FX33)+(2*FY33)+(3*FZ33))/6),0)</f>
        <v>78</v>
      </c>
      <c r="GF33" s="23">
        <f t="shared" si="169"/>
        <v>16</v>
      </c>
      <c r="GG33" s="138"/>
      <c r="GH33" s="135"/>
      <c r="GI33" s="144"/>
      <c r="GJ33" s="147"/>
      <c r="GK33" s="150"/>
      <c r="GL33" s="150"/>
      <c r="GM33" s="150"/>
      <c r="GN33" s="150"/>
      <c r="GO33" s="129"/>
      <c r="GP33" s="132"/>
      <c r="GQ33" s="132"/>
      <c r="GR33" s="129"/>
    </row>
    <row r="34" spans="1:200" ht="15.75" customHeight="1" thickBot="1" x14ac:dyDescent="0.3">
      <c r="A34" s="184">
        <v>10</v>
      </c>
      <c r="B34" s="187" t="s">
        <v>87</v>
      </c>
      <c r="C34" s="81" t="s">
        <v>3</v>
      </c>
      <c r="D34" s="82">
        <v>79</v>
      </c>
      <c r="E34" s="83">
        <v>77</v>
      </c>
      <c r="F34" s="83">
        <v>76</v>
      </c>
      <c r="G34" s="84">
        <f t="shared" si="36"/>
        <v>77</v>
      </c>
      <c r="H34" s="83">
        <f>ROUND(G34*0.4,0)</f>
        <v>31</v>
      </c>
      <c r="I34" s="83" t="s">
        <v>24</v>
      </c>
      <c r="J34" s="83" t="s">
        <v>24</v>
      </c>
      <c r="K34" s="83" t="s">
        <v>24</v>
      </c>
      <c r="L34" s="83" t="s">
        <v>24</v>
      </c>
      <c r="M34" s="172">
        <f t="shared" ref="M34" si="1023">H34+J35+L36</f>
        <v>77</v>
      </c>
      <c r="N34" s="169" t="str">
        <f t="shared" ref="N34" si="1024">IF(M34&gt;=75,"T","TT")</f>
        <v>T</v>
      </c>
      <c r="O34" s="85">
        <v>80</v>
      </c>
      <c r="P34" s="83">
        <v>70</v>
      </c>
      <c r="Q34" s="83">
        <v>60</v>
      </c>
      <c r="R34" s="83">
        <f t="shared" ref="R34" si="1025">ROUND((((O34)+(2*P34)+(3*Q34))/6),0)</f>
        <v>67</v>
      </c>
      <c r="S34" s="83">
        <f t="shared" si="424"/>
        <v>27</v>
      </c>
      <c r="T34" s="83" t="s">
        <v>24</v>
      </c>
      <c r="U34" s="83" t="s">
        <v>24</v>
      </c>
      <c r="V34" s="83" t="s">
        <v>24</v>
      </c>
      <c r="W34" s="83" t="s">
        <v>24</v>
      </c>
      <c r="X34" s="172">
        <f t="shared" ref="X34" si="1026">S34+U35+W36</f>
        <v>75</v>
      </c>
      <c r="Y34" s="169" t="str">
        <f t="shared" ref="Y34" si="1027">IF(X34&gt;=75,"T","TT")</f>
        <v>T</v>
      </c>
      <c r="Z34" s="82">
        <v>80</v>
      </c>
      <c r="AA34" s="83">
        <v>78</v>
      </c>
      <c r="AB34" s="83">
        <v>48</v>
      </c>
      <c r="AC34" s="83">
        <f t="shared" ref="AC34" si="1028">ROUND((((Z34)+(2*AA34)+(3*AB34))/6),0)</f>
        <v>63</v>
      </c>
      <c r="AD34" s="83">
        <f t="shared" si="553"/>
        <v>19</v>
      </c>
      <c r="AE34" s="83" t="s">
        <v>24</v>
      </c>
      <c r="AF34" s="83" t="s">
        <v>24</v>
      </c>
      <c r="AG34" s="83" t="s">
        <v>24</v>
      </c>
      <c r="AH34" s="83" t="s">
        <v>24</v>
      </c>
      <c r="AI34" s="172">
        <f t="shared" ref="AI34" si="1029">AD34+AF35+AH36</f>
        <v>75</v>
      </c>
      <c r="AJ34" s="169" t="str">
        <f t="shared" ref="AJ34" si="1030">IF(AI34&gt;=75,"T","TT")</f>
        <v>T</v>
      </c>
      <c r="AK34" s="85">
        <v>50</v>
      </c>
      <c r="AL34" s="83">
        <v>53</v>
      </c>
      <c r="AM34" s="83">
        <v>84</v>
      </c>
      <c r="AN34" s="83">
        <f t="shared" ref="AN34" si="1031">ROUND((((AK34)+(2*AL34)+(3*AM34))/6),0)</f>
        <v>68</v>
      </c>
      <c r="AO34" s="83">
        <f t="shared" si="557"/>
        <v>20</v>
      </c>
      <c r="AP34" s="83" t="s">
        <v>24</v>
      </c>
      <c r="AQ34" s="83" t="s">
        <v>24</v>
      </c>
      <c r="AR34" s="83" t="s">
        <v>24</v>
      </c>
      <c r="AS34" s="83" t="s">
        <v>24</v>
      </c>
      <c r="AT34" s="172">
        <f t="shared" ref="AT34" si="1032">AO34+AQ35+AS36</f>
        <v>76</v>
      </c>
      <c r="AU34" s="169" t="str">
        <f t="shared" ref="AU34" si="1033">IF(AT34&gt;=75,"T","TT")</f>
        <v>T</v>
      </c>
      <c r="AV34" s="107">
        <v>70</v>
      </c>
      <c r="AW34" s="107">
        <v>70</v>
      </c>
      <c r="AX34" s="108">
        <v>64</v>
      </c>
      <c r="AY34" s="83">
        <f t="shared" ref="AY34" si="1034">ROUND((((AV34)+(2*AW34)+(3*AX34))/6),0)</f>
        <v>67</v>
      </c>
      <c r="AZ34" s="83">
        <f t="shared" ref="AZ34" si="1035">ROUND(AY34*0.7,0)</f>
        <v>47</v>
      </c>
      <c r="BA34" s="83" t="s">
        <v>24</v>
      </c>
      <c r="BB34" s="83" t="s">
        <v>24</v>
      </c>
      <c r="BC34" s="83" t="s">
        <v>24</v>
      </c>
      <c r="BD34" s="83" t="s">
        <v>24</v>
      </c>
      <c r="BE34" s="172">
        <f t="shared" ref="BE34" si="1036">AZ34+BB35+BD36</f>
        <v>70</v>
      </c>
      <c r="BF34" s="193" t="str">
        <f t="shared" ref="BF34" si="1037">IF(BE34&gt;=70,"T","TT")</f>
        <v>T</v>
      </c>
      <c r="BG34" s="85">
        <v>79</v>
      </c>
      <c r="BH34" s="83">
        <v>78</v>
      </c>
      <c r="BI34" s="83">
        <v>54</v>
      </c>
      <c r="BJ34" s="83">
        <f t="shared" ref="BJ34" si="1038">ROUND((((BG34)+(2*BH34)+(3*BI34))/6),0)</f>
        <v>66</v>
      </c>
      <c r="BK34" s="83">
        <f t="shared" si="565"/>
        <v>13</v>
      </c>
      <c r="BL34" s="83" t="s">
        <v>24</v>
      </c>
      <c r="BM34" s="83" t="s">
        <v>24</v>
      </c>
      <c r="BN34" s="83" t="s">
        <v>24</v>
      </c>
      <c r="BO34" s="83" t="s">
        <v>24</v>
      </c>
      <c r="BP34" s="172">
        <f t="shared" ref="BP34" si="1039">BK34+BM35+BO36</f>
        <v>75</v>
      </c>
      <c r="BQ34" s="169" t="str">
        <f t="shared" ref="BQ34" si="1040">IF(BP34&gt;=75,"T","TT")</f>
        <v>T</v>
      </c>
      <c r="BR34" s="82"/>
      <c r="BS34" s="83"/>
      <c r="BT34" s="83"/>
      <c r="BU34" s="83">
        <v>76</v>
      </c>
      <c r="BV34" s="83">
        <f t="shared" ref="BV34" si="1041">ROUND(BU34*0.1,0)</f>
        <v>8</v>
      </c>
      <c r="BW34" s="83" t="s">
        <v>24</v>
      </c>
      <c r="BX34" s="83" t="s">
        <v>24</v>
      </c>
      <c r="BY34" s="83" t="s">
        <v>24</v>
      </c>
      <c r="BZ34" s="83" t="s">
        <v>24</v>
      </c>
      <c r="CA34" s="172">
        <f t="shared" ref="CA34" si="1042">BV34+BX35+BZ36</f>
        <v>78</v>
      </c>
      <c r="CB34" s="169" t="str">
        <f t="shared" ref="CB34" si="1043">IF(CA34&gt;=75,"T","TT")</f>
        <v>T</v>
      </c>
      <c r="CC34" s="85">
        <v>78</v>
      </c>
      <c r="CD34" s="83">
        <v>77</v>
      </c>
      <c r="CE34" s="83">
        <v>70</v>
      </c>
      <c r="CF34" s="83">
        <f t="shared" ref="CF34" si="1044">ROUND((((CC34)+(2*CD34)+(3*CE34))/6),0)</f>
        <v>74</v>
      </c>
      <c r="CG34" s="83">
        <f t="shared" ref="CG34" si="1045">ROUND(CF34*0.8,0)</f>
        <v>59</v>
      </c>
      <c r="CH34" s="83" t="s">
        <v>24</v>
      </c>
      <c r="CI34" s="83" t="s">
        <v>24</v>
      </c>
      <c r="CJ34" s="83" t="s">
        <v>24</v>
      </c>
      <c r="CK34" s="83" t="s">
        <v>24</v>
      </c>
      <c r="CL34" s="172">
        <f t="shared" ref="CL34" si="1046">CG34+CI35+CK36</f>
        <v>75</v>
      </c>
      <c r="CM34" s="169" t="str">
        <f t="shared" ref="CM34" si="1047">IF(CL34&gt;=75,"T","TT")</f>
        <v>T</v>
      </c>
      <c r="CN34" s="82">
        <v>83</v>
      </c>
      <c r="CO34" s="83">
        <v>81</v>
      </c>
      <c r="CP34" s="83">
        <v>64</v>
      </c>
      <c r="CQ34" s="83">
        <f t="shared" ref="CQ34" si="1048">ROUND((((CN34)+(2*CO34)+(3*CP34))/6),0)</f>
        <v>73</v>
      </c>
      <c r="CR34" s="83">
        <f t="shared" ref="CR34" si="1049">ROUND(CQ34*0.7,0)</f>
        <v>51</v>
      </c>
      <c r="CS34" s="83" t="s">
        <v>24</v>
      </c>
      <c r="CT34" s="83" t="s">
        <v>24</v>
      </c>
      <c r="CU34" s="83" t="s">
        <v>24</v>
      </c>
      <c r="CV34" s="83" t="s">
        <v>24</v>
      </c>
      <c r="CW34" s="172">
        <f t="shared" ref="CW34" si="1050">CR34+CT35+CV36</f>
        <v>75</v>
      </c>
      <c r="CX34" s="193" t="str">
        <f t="shared" ref="CX34" si="1051">IF(CW34&gt;=75,"T","TT")</f>
        <v>T</v>
      </c>
      <c r="CY34" s="85">
        <v>80</v>
      </c>
      <c r="CZ34" s="83">
        <v>85</v>
      </c>
      <c r="DA34" s="83">
        <v>74</v>
      </c>
      <c r="DB34" s="83">
        <f t="shared" ref="DB34" si="1052">ROUND((((CY34)+(2*CZ34)+(3*DA34))/6),0)</f>
        <v>79</v>
      </c>
      <c r="DC34" s="83">
        <f t="shared" si="580"/>
        <v>55</v>
      </c>
      <c r="DD34" s="83" t="s">
        <v>24</v>
      </c>
      <c r="DE34" s="83" t="s">
        <v>24</v>
      </c>
      <c r="DF34" s="83" t="s">
        <v>24</v>
      </c>
      <c r="DG34" s="83" t="s">
        <v>24</v>
      </c>
      <c r="DH34" s="172">
        <f t="shared" ref="DH34" si="1053">DC34+DE35+DG36</f>
        <v>79</v>
      </c>
      <c r="DI34" s="169" t="str">
        <f t="shared" ref="DI34" si="1054">IF(DH34&gt;=75,"T","TT")</f>
        <v>T</v>
      </c>
      <c r="DJ34" s="82">
        <v>80</v>
      </c>
      <c r="DK34" s="83">
        <v>75</v>
      </c>
      <c r="DL34" s="83">
        <v>49</v>
      </c>
      <c r="DM34" s="83">
        <f t="shared" ref="DM34" si="1055">ROUND((((DJ34)+(2*DK34)+(3*DL34))/6),0)</f>
        <v>63</v>
      </c>
      <c r="DN34" s="83">
        <f t="shared" ref="DN34" si="1056">ROUND(DM34*0.5,0)</f>
        <v>32</v>
      </c>
      <c r="DO34" s="83" t="s">
        <v>24</v>
      </c>
      <c r="DP34" s="83" t="s">
        <v>24</v>
      </c>
      <c r="DQ34" s="83" t="s">
        <v>24</v>
      </c>
      <c r="DR34" s="83" t="s">
        <v>24</v>
      </c>
      <c r="DS34" s="172">
        <f t="shared" ref="DS34" si="1057">DN34+DP35+DR36</f>
        <v>75</v>
      </c>
      <c r="DT34" s="193" t="str">
        <f t="shared" ref="DT34" si="1058">IF(DS34&gt;=75,"T","TT")</f>
        <v>T</v>
      </c>
      <c r="DU34" s="85">
        <v>78</v>
      </c>
      <c r="DV34" s="83">
        <v>77</v>
      </c>
      <c r="DW34" s="83">
        <v>60</v>
      </c>
      <c r="DX34" s="83">
        <f t="shared" ref="DX34" si="1059">ROUND((((DU34)+(2*DV34)+(3*DW34))/6),0)</f>
        <v>69</v>
      </c>
      <c r="DY34" s="83">
        <f t="shared" ref="DY34" si="1060">ROUND(DX34*0.8,0)</f>
        <v>55</v>
      </c>
      <c r="DZ34" s="83" t="s">
        <v>24</v>
      </c>
      <c r="EA34" s="83" t="s">
        <v>24</v>
      </c>
      <c r="EB34" s="83" t="s">
        <v>24</v>
      </c>
      <c r="EC34" s="83" t="s">
        <v>24</v>
      </c>
      <c r="ED34" s="172">
        <f t="shared" ref="ED34" si="1061">DY34+EA35+EC36</f>
        <v>71</v>
      </c>
      <c r="EE34" s="169" t="str">
        <f t="shared" ref="EE34" si="1062">IF(ED34&gt;=70,"T","TT")</f>
        <v>T</v>
      </c>
      <c r="EF34" s="82">
        <v>79</v>
      </c>
      <c r="EG34" s="83">
        <v>77</v>
      </c>
      <c r="EH34" s="83">
        <v>75</v>
      </c>
      <c r="EI34" s="83">
        <f t="shared" ref="EI34" si="1063">ROUND((((EF34)+(2*EG34)+(3*EH34))/6),0)</f>
        <v>76</v>
      </c>
      <c r="EJ34" s="83">
        <f t="shared" ref="EJ34" si="1064">ROUND(EI34*0.6,0)</f>
        <v>46</v>
      </c>
      <c r="EK34" s="83" t="s">
        <v>24</v>
      </c>
      <c r="EL34" s="83" t="s">
        <v>24</v>
      </c>
      <c r="EM34" s="83" t="s">
        <v>24</v>
      </c>
      <c r="EN34" s="83" t="s">
        <v>24</v>
      </c>
      <c r="EO34" s="172">
        <f t="shared" ref="EO34" si="1065">EJ34+EL35+EN36</f>
        <v>76</v>
      </c>
      <c r="EP34" s="169" t="str">
        <f t="shared" ref="EP34" si="1066">IF(EO34&gt;=70,"T","TT")</f>
        <v>T</v>
      </c>
      <c r="EQ34" s="85">
        <v>71</v>
      </c>
      <c r="ER34" s="85">
        <v>71</v>
      </c>
      <c r="ES34" s="83">
        <v>62</v>
      </c>
      <c r="ET34" s="83">
        <f t="shared" ref="ET34" si="1067">ROUND((((EQ34)+(2*ER34)+(3*ES34))/6),0)</f>
        <v>67</v>
      </c>
      <c r="EU34" s="83">
        <f t="shared" ref="EU34" si="1068">ROUND(ET34*0.7,0)</f>
        <v>47</v>
      </c>
      <c r="EV34" s="83" t="s">
        <v>24</v>
      </c>
      <c r="EW34" s="83" t="s">
        <v>24</v>
      </c>
      <c r="EX34" s="83" t="s">
        <v>24</v>
      </c>
      <c r="EY34" s="83" t="s">
        <v>24</v>
      </c>
      <c r="EZ34" s="172">
        <f t="shared" ref="EZ34" si="1069">EU34+EW35+EY36</f>
        <v>70</v>
      </c>
      <c r="FA34" s="193" t="str">
        <f t="shared" ref="FA34" si="1070">IF(EZ34&gt;=70,"T","TT")</f>
        <v>T</v>
      </c>
      <c r="FB34" s="89">
        <v>75.5</v>
      </c>
      <c r="FC34" s="84">
        <v>75</v>
      </c>
      <c r="FD34" s="84">
        <v>66</v>
      </c>
      <c r="FE34" s="83">
        <f t="shared" ref="FE34" si="1071">ROUND((((FB34)+(2*FC34)+(3*FD34))/6),0)</f>
        <v>71</v>
      </c>
      <c r="FF34" s="83">
        <f t="shared" ref="FF34:FF37" si="1072">ROUND(FE34*0.3,0)</f>
        <v>21</v>
      </c>
      <c r="FG34" s="83" t="s">
        <v>24</v>
      </c>
      <c r="FH34" s="83" t="s">
        <v>24</v>
      </c>
      <c r="FI34" s="83" t="s">
        <v>24</v>
      </c>
      <c r="FJ34" s="83" t="s">
        <v>24</v>
      </c>
      <c r="FK34" s="172">
        <f t="shared" ref="FK34" si="1073">FF34+FH35+FJ36</f>
        <v>77</v>
      </c>
      <c r="FL34" s="169" t="str">
        <f t="shared" ref="FL34" si="1074">IF(FK34&gt;=75,"T","TT")</f>
        <v>T</v>
      </c>
      <c r="FM34" s="109">
        <v>86.4</v>
      </c>
      <c r="FN34" s="84">
        <v>78</v>
      </c>
      <c r="FO34" s="83">
        <v>65</v>
      </c>
      <c r="FP34" s="83">
        <f t="shared" ref="FP34" si="1075">ROUND((((FM34)+(2*FN34)+(3*FO34))/6),0)</f>
        <v>73</v>
      </c>
      <c r="FQ34" s="83">
        <f t="shared" ref="FQ34:FQ40" si="1076">ROUND(FP34*0.4,0)</f>
        <v>29</v>
      </c>
      <c r="FR34" s="83" t="s">
        <v>24</v>
      </c>
      <c r="FS34" s="83" t="s">
        <v>24</v>
      </c>
      <c r="FT34" s="83" t="s">
        <v>24</v>
      </c>
      <c r="FU34" s="83" t="s">
        <v>24</v>
      </c>
      <c r="FV34" s="172">
        <f t="shared" ref="FV34" si="1077">FQ34+FS35+FU36</f>
        <v>75</v>
      </c>
      <c r="FW34" s="169" t="str">
        <f t="shared" ref="FW34" si="1078">IF(FV34&gt;=75,"T","TT")</f>
        <v>T</v>
      </c>
      <c r="FX34" s="82">
        <v>82</v>
      </c>
      <c r="FY34" s="83">
        <v>75</v>
      </c>
      <c r="FZ34" s="83">
        <v>98</v>
      </c>
      <c r="GA34" s="83">
        <f t="shared" ref="GA34" si="1079">ROUND((((FX34)+(2*FY34)+(3*FZ34))/6),0)</f>
        <v>88</v>
      </c>
      <c r="GB34" s="83">
        <f t="shared" ref="GB34" si="1080">ROUND(GA34*0.3,0)</f>
        <v>26</v>
      </c>
      <c r="GC34" s="83" t="s">
        <v>24</v>
      </c>
      <c r="GD34" s="83" t="s">
        <v>24</v>
      </c>
      <c r="GE34" s="83" t="s">
        <v>24</v>
      </c>
      <c r="GF34" s="83" t="s">
        <v>24</v>
      </c>
      <c r="GG34" s="172">
        <f t="shared" ref="GG34" si="1081">GB34+GD35+GF36</f>
        <v>82</v>
      </c>
      <c r="GH34" s="169" t="str">
        <f t="shared" ref="GH34" si="1082">IF(GG34&gt;=75,"T","TT")</f>
        <v>T</v>
      </c>
      <c r="GI34" s="175">
        <f>M34+X34+AI34+AT34+BE34+BP34+CA34+CL34+CW34+DH34+DS34+ED34+EO34+EZ34+FK34+FV34+GG34</f>
        <v>1281</v>
      </c>
      <c r="GJ34" s="178">
        <f t="shared" si="102"/>
        <v>75.352941176470594</v>
      </c>
      <c r="GK34" s="181">
        <f t="shared" ref="GK34" si="1083">17-GL34</f>
        <v>17</v>
      </c>
      <c r="GL34" s="181">
        <f t="shared" ref="GL34" si="1084">COUNTIF(C34:GH34,"TT")</f>
        <v>0</v>
      </c>
      <c r="GM34" s="181" t="str">
        <f t="shared" ref="GM34" si="1085">IF(GL34&lt;=3,"N","TN")</f>
        <v>N</v>
      </c>
      <c r="GN34" s="181">
        <f>RANK(GI34,$GI$7:$GI$138,0)</f>
        <v>29</v>
      </c>
      <c r="GO34" s="163" t="str">
        <f t="shared" ref="GO34" si="1086">IF(AND(AI34&gt;=75,AT34&gt;=75,FV34&gt;=75),"YA","TIDAK")</f>
        <v>YA</v>
      </c>
      <c r="GP34" s="166" t="str">
        <f t="shared" ref="GP34" si="1087">IF(AND(BE34&gt;=70,ED34&gt;=70,EO34&gt;=70,EZ34&gt;=70),"YA","TIDAK")</f>
        <v>YA</v>
      </c>
      <c r="GQ34" s="166" t="str">
        <f t="shared" ref="GQ34" si="1088">IF(AND(CL34&gt;=75,CW34&gt;=75,DH34&gt;=75,DS34&gt;=75),"YA","TIDAK")</f>
        <v>YA</v>
      </c>
      <c r="GR34" s="163"/>
    </row>
    <row r="35" spans="1:200" ht="15.75" customHeight="1" thickBot="1" x14ac:dyDescent="0.3">
      <c r="A35" s="185"/>
      <c r="B35" s="188"/>
      <c r="C35" s="90" t="s">
        <v>4</v>
      </c>
      <c r="D35" s="91">
        <v>75</v>
      </c>
      <c r="E35" s="92">
        <v>75</v>
      </c>
      <c r="F35" s="92">
        <v>78</v>
      </c>
      <c r="G35" s="84" t="s">
        <v>24</v>
      </c>
      <c r="H35" s="92" t="s">
        <v>24</v>
      </c>
      <c r="I35" s="92">
        <f>ROUND((((D35)+(2*E35)+(3*F35))/6),0)</f>
        <v>77</v>
      </c>
      <c r="J35" s="92">
        <f>ROUND(I35*0.25,0)</f>
        <v>19</v>
      </c>
      <c r="K35" s="92" t="s">
        <v>24</v>
      </c>
      <c r="L35" s="92" t="s">
        <v>24</v>
      </c>
      <c r="M35" s="173"/>
      <c r="N35" s="170"/>
      <c r="O35" s="93">
        <v>75</v>
      </c>
      <c r="P35" s="93">
        <v>75</v>
      </c>
      <c r="Q35" s="93">
        <v>75</v>
      </c>
      <c r="R35" s="92" t="s">
        <v>24</v>
      </c>
      <c r="S35" s="92" t="s">
        <v>24</v>
      </c>
      <c r="T35" s="92">
        <f t="shared" ref="T35" si="1089">ROUND((((O35)+(2*P35)+(3*Q35))/6),0)</f>
        <v>75</v>
      </c>
      <c r="U35" s="92">
        <f t="shared" si="491"/>
        <v>8</v>
      </c>
      <c r="V35" s="92" t="s">
        <v>24</v>
      </c>
      <c r="W35" s="92" t="s">
        <v>24</v>
      </c>
      <c r="X35" s="173"/>
      <c r="Y35" s="170"/>
      <c r="Z35" s="91">
        <v>79</v>
      </c>
      <c r="AA35" s="92">
        <v>78</v>
      </c>
      <c r="AB35" s="92">
        <v>80</v>
      </c>
      <c r="AC35" s="92" t="s">
        <v>24</v>
      </c>
      <c r="AD35" s="92" t="s">
        <v>24</v>
      </c>
      <c r="AE35" s="92">
        <f t="shared" ref="AE35" si="1090">ROUND((((Z35)+(2*AA35)+(3*AB35))/6),0)</f>
        <v>79</v>
      </c>
      <c r="AF35" s="92">
        <f t="shared" si="617"/>
        <v>40</v>
      </c>
      <c r="AG35" s="92" t="s">
        <v>24</v>
      </c>
      <c r="AH35" s="92" t="s">
        <v>24</v>
      </c>
      <c r="AI35" s="173"/>
      <c r="AJ35" s="170"/>
      <c r="AK35" s="93">
        <v>77</v>
      </c>
      <c r="AL35" s="92">
        <v>79</v>
      </c>
      <c r="AM35" s="92">
        <v>77</v>
      </c>
      <c r="AN35" s="92" t="s">
        <v>24</v>
      </c>
      <c r="AO35" s="92" t="s">
        <v>24</v>
      </c>
      <c r="AP35" s="92">
        <f t="shared" ref="AP35" si="1091">ROUND((((AK35)+(2*AL35)+(3*AM35))/6),0)</f>
        <v>78</v>
      </c>
      <c r="AQ35" s="92">
        <f t="shared" si="619"/>
        <v>39</v>
      </c>
      <c r="AR35" s="92" t="s">
        <v>24</v>
      </c>
      <c r="AS35" s="92" t="s">
        <v>24</v>
      </c>
      <c r="AT35" s="173"/>
      <c r="AU35" s="170"/>
      <c r="AV35" s="91">
        <v>75</v>
      </c>
      <c r="AW35" s="91">
        <v>75</v>
      </c>
      <c r="AX35" s="91">
        <v>75</v>
      </c>
      <c r="AY35" s="92" t="s">
        <v>24</v>
      </c>
      <c r="AZ35" s="92" t="s">
        <v>24</v>
      </c>
      <c r="BA35" s="92">
        <f t="shared" ref="BA35" si="1092">ROUND((((AV35)+(2*AW35)+(3*AX35))/6),0)</f>
        <v>75</v>
      </c>
      <c r="BB35" s="92">
        <f t="shared" ref="BB35" si="1093">ROUND(BA35*0.1,0)</f>
        <v>8</v>
      </c>
      <c r="BC35" s="92" t="s">
        <v>24</v>
      </c>
      <c r="BD35" s="92" t="s">
        <v>24</v>
      </c>
      <c r="BE35" s="173"/>
      <c r="BF35" s="194"/>
      <c r="BG35" s="93">
        <v>78</v>
      </c>
      <c r="BH35" s="92">
        <v>77</v>
      </c>
      <c r="BI35" s="92">
        <v>77</v>
      </c>
      <c r="BJ35" s="92" t="s">
        <v>24</v>
      </c>
      <c r="BK35" s="92" t="s">
        <v>24</v>
      </c>
      <c r="BL35" s="92">
        <f t="shared" ref="BL35" si="1094">ROUND((((BG35)+(2*BH35)+(3*BI35))/6),0)</f>
        <v>77</v>
      </c>
      <c r="BM35" s="92">
        <f t="shared" si="623"/>
        <v>39</v>
      </c>
      <c r="BN35" s="92" t="s">
        <v>24</v>
      </c>
      <c r="BO35" s="92" t="s">
        <v>24</v>
      </c>
      <c r="BP35" s="173"/>
      <c r="BQ35" s="170"/>
      <c r="BR35" s="91"/>
      <c r="BS35" s="92"/>
      <c r="BT35" s="92"/>
      <c r="BU35" s="92" t="s">
        <v>24</v>
      </c>
      <c r="BV35" s="92" t="s">
        <v>24</v>
      </c>
      <c r="BW35" s="92">
        <v>78</v>
      </c>
      <c r="BX35" s="92">
        <f t="shared" ref="BX35" si="1095">ROUND(BW35*0.5,0)</f>
        <v>39</v>
      </c>
      <c r="BY35" s="92" t="s">
        <v>24</v>
      </c>
      <c r="BZ35" s="92" t="s">
        <v>24</v>
      </c>
      <c r="CA35" s="173"/>
      <c r="CB35" s="170"/>
      <c r="CC35" s="93">
        <v>78</v>
      </c>
      <c r="CD35" s="92">
        <v>78</v>
      </c>
      <c r="CE35" s="92">
        <v>84</v>
      </c>
      <c r="CF35" s="92" t="s">
        <v>24</v>
      </c>
      <c r="CG35" s="92" t="s">
        <v>24</v>
      </c>
      <c r="CH35" s="92">
        <f t="shared" ref="CH35" si="1096">ROUND((((CC35)+(2*CD35)+(3*CE35))/6),0)</f>
        <v>81</v>
      </c>
      <c r="CI35" s="92">
        <f t="shared" ref="CI35" si="1097">ROUND(CH35*0.1,0)</f>
        <v>8</v>
      </c>
      <c r="CJ35" s="92" t="s">
        <v>24</v>
      </c>
      <c r="CK35" s="92" t="s">
        <v>24</v>
      </c>
      <c r="CL35" s="173"/>
      <c r="CM35" s="170"/>
      <c r="CN35" s="91">
        <v>80</v>
      </c>
      <c r="CO35" s="92">
        <v>80</v>
      </c>
      <c r="CP35" s="92">
        <v>78</v>
      </c>
      <c r="CQ35" s="92" t="s">
        <v>24</v>
      </c>
      <c r="CR35" s="92" t="s">
        <v>24</v>
      </c>
      <c r="CS35" s="92">
        <f t="shared" ref="CS35" si="1098">ROUND((((CN35)+(2*CO35)+(3*CP35))/6),0)</f>
        <v>79</v>
      </c>
      <c r="CT35" s="92">
        <f t="shared" ref="CT35" si="1099">ROUND(CS35*0.2,0)</f>
        <v>16</v>
      </c>
      <c r="CU35" s="92" t="s">
        <v>24</v>
      </c>
      <c r="CV35" s="92" t="s">
        <v>24</v>
      </c>
      <c r="CW35" s="173"/>
      <c r="CX35" s="194"/>
      <c r="CY35" s="93">
        <v>80</v>
      </c>
      <c r="CZ35" s="92">
        <v>80</v>
      </c>
      <c r="DA35" s="92">
        <v>78</v>
      </c>
      <c r="DB35" s="92" t="s">
        <v>24</v>
      </c>
      <c r="DC35" s="92" t="s">
        <v>24</v>
      </c>
      <c r="DD35" s="92">
        <f t="shared" ref="DD35" si="1100">ROUND((((CY35)+(2*CZ35)+(3*DA35))/6),0)</f>
        <v>79</v>
      </c>
      <c r="DE35" s="92">
        <f t="shared" si="630"/>
        <v>16</v>
      </c>
      <c r="DF35" s="92" t="s">
        <v>24</v>
      </c>
      <c r="DG35" s="92" t="s">
        <v>24</v>
      </c>
      <c r="DH35" s="173"/>
      <c r="DI35" s="170"/>
      <c r="DJ35" s="91">
        <v>87</v>
      </c>
      <c r="DK35" s="91">
        <v>86</v>
      </c>
      <c r="DL35" s="91">
        <v>87</v>
      </c>
      <c r="DM35" s="92" t="s">
        <v>24</v>
      </c>
      <c r="DN35" s="92" t="s">
        <v>24</v>
      </c>
      <c r="DO35" s="92">
        <f t="shared" ref="DO35" si="1101">ROUND((((DJ35)+(2*DK35)+(3*DL35))/6),0)</f>
        <v>87</v>
      </c>
      <c r="DP35" s="92">
        <f t="shared" ref="DP35" si="1102">ROUND(DO35*0.2,0)</f>
        <v>17</v>
      </c>
      <c r="DQ35" s="92" t="s">
        <v>24</v>
      </c>
      <c r="DR35" s="92" t="s">
        <v>24</v>
      </c>
      <c r="DS35" s="173"/>
      <c r="DT35" s="194"/>
      <c r="DU35" s="93">
        <v>77</v>
      </c>
      <c r="DV35" s="93">
        <v>77</v>
      </c>
      <c r="DW35" s="93">
        <v>77</v>
      </c>
      <c r="DX35" s="92" t="s">
        <v>24</v>
      </c>
      <c r="DY35" s="92" t="s">
        <v>24</v>
      </c>
      <c r="DZ35" s="92">
        <f t="shared" ref="DZ35" si="1103">ROUND((((DU35)+(2*DV35)+(3*DW35))/6),0)</f>
        <v>77</v>
      </c>
      <c r="EA35" s="92">
        <f t="shared" ref="EA35" si="1104">ROUND(DZ35*0.15,0)</f>
        <v>12</v>
      </c>
      <c r="EB35" s="92" t="s">
        <v>24</v>
      </c>
      <c r="EC35" s="92" t="s">
        <v>24</v>
      </c>
      <c r="ED35" s="173"/>
      <c r="EE35" s="170"/>
      <c r="EF35" s="91">
        <v>73</v>
      </c>
      <c r="EG35" s="92">
        <v>73</v>
      </c>
      <c r="EH35" s="92">
        <v>73</v>
      </c>
      <c r="EI35" s="92" t="s">
        <v>24</v>
      </c>
      <c r="EJ35" s="92" t="s">
        <v>24</v>
      </c>
      <c r="EK35" s="92">
        <f t="shared" ref="EK35" si="1105">ROUND((((EF35)+(2*EG35)+(3*EH35))/6),0)</f>
        <v>73</v>
      </c>
      <c r="EL35" s="92">
        <f t="shared" ref="EL35" si="1106">ROUND(EK35*0.3,0)</f>
        <v>22</v>
      </c>
      <c r="EM35" s="92" t="s">
        <v>24</v>
      </c>
      <c r="EN35" s="92" t="s">
        <v>24</v>
      </c>
      <c r="EO35" s="173"/>
      <c r="EP35" s="170"/>
      <c r="EQ35" s="93">
        <v>73</v>
      </c>
      <c r="ER35" s="93">
        <v>73</v>
      </c>
      <c r="ES35" s="93">
        <v>73</v>
      </c>
      <c r="ET35" s="92" t="s">
        <v>24</v>
      </c>
      <c r="EU35" s="92" t="s">
        <v>24</v>
      </c>
      <c r="EV35" s="92">
        <f t="shared" ref="EV35" si="1107">ROUND((((EQ35)+(2*ER35)+(3*ES35))/6),0)</f>
        <v>73</v>
      </c>
      <c r="EW35" s="92">
        <f t="shared" ref="EW35" si="1108">ROUND(EV35*0.2,0)</f>
        <v>15</v>
      </c>
      <c r="EX35" s="92" t="s">
        <v>24</v>
      </c>
      <c r="EY35" s="92" t="s">
        <v>24</v>
      </c>
      <c r="EZ35" s="173"/>
      <c r="FA35" s="194"/>
      <c r="FB35" s="94">
        <v>80.52</v>
      </c>
      <c r="FC35" s="95">
        <v>80</v>
      </c>
      <c r="FD35" s="95">
        <v>81.069999999999993</v>
      </c>
      <c r="FE35" s="92" t="s">
        <v>24</v>
      </c>
      <c r="FF35" s="92" t="s">
        <v>24</v>
      </c>
      <c r="FG35" s="92">
        <f t="shared" ref="FG35" si="1109">ROUND((((FB35)+(2*FC35)+(3*FD35))/6),0)</f>
        <v>81</v>
      </c>
      <c r="FH35" s="92">
        <f t="shared" ref="FH35:FH38" si="1110">ROUND(FG35*0.5,0)</f>
        <v>41</v>
      </c>
      <c r="FI35" s="92" t="s">
        <v>24</v>
      </c>
      <c r="FJ35" s="92" t="s">
        <v>24</v>
      </c>
      <c r="FK35" s="173"/>
      <c r="FL35" s="170"/>
      <c r="FM35" s="96">
        <v>78.5</v>
      </c>
      <c r="FN35" s="95">
        <v>78</v>
      </c>
      <c r="FO35" s="95">
        <v>78</v>
      </c>
      <c r="FP35" s="92" t="s">
        <v>24</v>
      </c>
      <c r="FQ35" s="92" t="s">
        <v>24</v>
      </c>
      <c r="FR35" s="92">
        <f t="shared" ref="FR35" si="1111">ROUND((((FM35)+(2*FN35)+(3*FO35))/6),0)</f>
        <v>78</v>
      </c>
      <c r="FS35" s="92">
        <f t="shared" ref="FS35:FS41" si="1112">ROUND(FR35*0.4,0)</f>
        <v>31</v>
      </c>
      <c r="FT35" s="92" t="s">
        <v>24</v>
      </c>
      <c r="FU35" s="92" t="s">
        <v>24</v>
      </c>
      <c r="FV35" s="173"/>
      <c r="FW35" s="170"/>
      <c r="FX35" s="91">
        <v>80</v>
      </c>
      <c r="FY35" s="91">
        <v>78</v>
      </c>
      <c r="FZ35" s="91">
        <v>80</v>
      </c>
      <c r="GA35" s="92" t="s">
        <v>24</v>
      </c>
      <c r="GB35" s="92" t="s">
        <v>24</v>
      </c>
      <c r="GC35" s="92">
        <f t="shared" ref="GC35" si="1113">ROUND((((FX35)+(2*FY35)+(3*FZ35))/6),0)</f>
        <v>79</v>
      </c>
      <c r="GD35" s="92">
        <f t="shared" ref="GD35" si="1114">ROUND(GC35*0.5,0)</f>
        <v>40</v>
      </c>
      <c r="GE35" s="92" t="s">
        <v>24</v>
      </c>
      <c r="GF35" s="92" t="s">
        <v>24</v>
      </c>
      <c r="GG35" s="173"/>
      <c r="GH35" s="170"/>
      <c r="GI35" s="176"/>
      <c r="GJ35" s="179"/>
      <c r="GK35" s="182"/>
      <c r="GL35" s="182"/>
      <c r="GM35" s="182"/>
      <c r="GN35" s="182"/>
      <c r="GO35" s="164"/>
      <c r="GP35" s="167"/>
      <c r="GQ35" s="167"/>
      <c r="GR35" s="164"/>
    </row>
    <row r="36" spans="1:200" ht="15.75" customHeight="1" thickBot="1" x14ac:dyDescent="0.3">
      <c r="A36" s="186"/>
      <c r="B36" s="189"/>
      <c r="C36" s="97" t="s">
        <v>5</v>
      </c>
      <c r="D36" s="98">
        <v>79</v>
      </c>
      <c r="E36" s="99">
        <v>77</v>
      </c>
      <c r="F36" s="99">
        <v>75</v>
      </c>
      <c r="G36" s="84" t="s">
        <v>24</v>
      </c>
      <c r="H36" s="99" t="s">
        <v>24</v>
      </c>
      <c r="I36" s="99" t="s">
        <v>24</v>
      </c>
      <c r="J36" s="99" t="s">
        <v>24</v>
      </c>
      <c r="K36" s="99">
        <f>ROUND((((D36)+(2*E36)+(3*F36))/6),0)</f>
        <v>76</v>
      </c>
      <c r="L36" s="99">
        <f>ROUND(K36*0.35,0)</f>
        <v>27</v>
      </c>
      <c r="M36" s="174"/>
      <c r="N36" s="171"/>
      <c r="O36" s="100">
        <v>80</v>
      </c>
      <c r="P36" s="100">
        <v>80</v>
      </c>
      <c r="Q36" s="100">
        <v>80</v>
      </c>
      <c r="R36" s="99" t="s">
        <v>24</v>
      </c>
      <c r="S36" s="99" t="s">
        <v>24</v>
      </c>
      <c r="T36" s="99" t="s">
        <v>24</v>
      </c>
      <c r="U36" s="99" t="s">
        <v>24</v>
      </c>
      <c r="V36" s="99">
        <f t="shared" ref="V36" si="1115">ROUND((((O36)+(2*P36)+(3*Q36))/6),0)</f>
        <v>80</v>
      </c>
      <c r="W36" s="99">
        <f t="shared" si="520"/>
        <v>40</v>
      </c>
      <c r="X36" s="174"/>
      <c r="Y36" s="171"/>
      <c r="Z36" s="98">
        <v>82</v>
      </c>
      <c r="AA36" s="99">
        <v>79</v>
      </c>
      <c r="AB36" s="99">
        <v>80</v>
      </c>
      <c r="AC36" s="99" t="s">
        <v>24</v>
      </c>
      <c r="AD36" s="99" t="s">
        <v>24</v>
      </c>
      <c r="AE36" s="99" t="s">
        <v>24</v>
      </c>
      <c r="AF36" s="99" t="s">
        <v>24</v>
      </c>
      <c r="AG36" s="99">
        <f t="shared" ref="AG36" si="1116">ROUND((((Z36)+(2*AA36)+(3*AB36))/6),0)</f>
        <v>80</v>
      </c>
      <c r="AH36" s="99">
        <f t="shared" si="645"/>
        <v>16</v>
      </c>
      <c r="AI36" s="174"/>
      <c r="AJ36" s="171"/>
      <c r="AK36" s="100">
        <v>85</v>
      </c>
      <c r="AL36" s="99">
        <v>80</v>
      </c>
      <c r="AM36" s="99">
        <v>85</v>
      </c>
      <c r="AN36" s="99" t="s">
        <v>24</v>
      </c>
      <c r="AO36" s="99" t="s">
        <v>24</v>
      </c>
      <c r="AP36" s="99" t="s">
        <v>24</v>
      </c>
      <c r="AQ36" s="99" t="s">
        <v>24</v>
      </c>
      <c r="AR36" s="99">
        <f t="shared" ref="AR36" si="1117">ROUND((((AK36)+(2*AL36)+(3*AM36))/6),0)</f>
        <v>83</v>
      </c>
      <c r="AS36" s="99">
        <f t="shared" si="647"/>
        <v>17</v>
      </c>
      <c r="AT36" s="174"/>
      <c r="AU36" s="171"/>
      <c r="AV36" s="91">
        <v>75</v>
      </c>
      <c r="AW36" s="91">
        <v>75</v>
      </c>
      <c r="AX36" s="91">
        <v>75</v>
      </c>
      <c r="AY36" s="99" t="s">
        <v>24</v>
      </c>
      <c r="AZ36" s="99" t="s">
        <v>24</v>
      </c>
      <c r="BA36" s="99" t="s">
        <v>24</v>
      </c>
      <c r="BB36" s="99" t="s">
        <v>24</v>
      </c>
      <c r="BC36" s="99">
        <f t="shared" ref="BC36" si="1118">ROUND((((AV36)+(2*AW36)+(3*AX36))/6),0)</f>
        <v>75</v>
      </c>
      <c r="BD36" s="99">
        <f t="shared" ref="BD36" si="1119">ROUND(BC36*0.2,0)</f>
        <v>15</v>
      </c>
      <c r="BE36" s="174"/>
      <c r="BF36" s="195"/>
      <c r="BG36" s="100">
        <v>77</v>
      </c>
      <c r="BH36" s="99">
        <v>78</v>
      </c>
      <c r="BI36" s="99">
        <v>76</v>
      </c>
      <c r="BJ36" s="102" t="s">
        <v>24</v>
      </c>
      <c r="BK36" s="102" t="s">
        <v>24</v>
      </c>
      <c r="BL36" s="102" t="s">
        <v>24</v>
      </c>
      <c r="BM36" s="102" t="s">
        <v>24</v>
      </c>
      <c r="BN36" s="102">
        <f t="shared" ref="BN36" si="1120">ROUND((((BG36)+(2*BH36)+(3*BI36))/6),0)</f>
        <v>77</v>
      </c>
      <c r="BO36" s="102">
        <f t="shared" si="651"/>
        <v>23</v>
      </c>
      <c r="BP36" s="174"/>
      <c r="BQ36" s="171"/>
      <c r="BR36" s="98"/>
      <c r="BS36" s="99"/>
      <c r="BT36" s="99"/>
      <c r="BU36" s="102" t="s">
        <v>24</v>
      </c>
      <c r="BV36" s="102" t="s">
        <v>24</v>
      </c>
      <c r="BW36" s="102" t="s">
        <v>24</v>
      </c>
      <c r="BX36" s="102" t="s">
        <v>24</v>
      </c>
      <c r="BY36" s="102">
        <v>78</v>
      </c>
      <c r="BZ36" s="102">
        <f t="shared" ref="BZ36" si="1121">ROUND(BY36*0.4,0)</f>
        <v>31</v>
      </c>
      <c r="CA36" s="174"/>
      <c r="CB36" s="171"/>
      <c r="CC36" s="100">
        <v>80</v>
      </c>
      <c r="CD36" s="99">
        <v>80</v>
      </c>
      <c r="CE36" s="99">
        <v>82</v>
      </c>
      <c r="CF36" s="102" t="s">
        <v>24</v>
      </c>
      <c r="CG36" s="102" t="s">
        <v>24</v>
      </c>
      <c r="CH36" s="102" t="s">
        <v>24</v>
      </c>
      <c r="CI36" s="102" t="s">
        <v>24</v>
      </c>
      <c r="CJ36" s="102">
        <f t="shared" ref="CJ36" si="1122">ROUND((((CC36)+(2*CD36)+(3*CE36))/6),0)</f>
        <v>81</v>
      </c>
      <c r="CK36" s="102">
        <f t="shared" ref="CK36" si="1123">ROUND(CJ36*0.1,0)</f>
        <v>8</v>
      </c>
      <c r="CL36" s="174"/>
      <c r="CM36" s="171"/>
      <c r="CN36" s="98">
        <v>78</v>
      </c>
      <c r="CO36" s="99">
        <v>78</v>
      </c>
      <c r="CP36" s="99">
        <v>77</v>
      </c>
      <c r="CQ36" s="102" t="s">
        <v>24</v>
      </c>
      <c r="CR36" s="102" t="s">
        <v>24</v>
      </c>
      <c r="CS36" s="102" t="s">
        <v>24</v>
      </c>
      <c r="CT36" s="102" t="s">
        <v>24</v>
      </c>
      <c r="CU36" s="102">
        <f t="shared" ref="CU36" si="1124">ROUND((((CN36)+(2*CO36)+(3*CP36))/6),0)</f>
        <v>78</v>
      </c>
      <c r="CV36" s="102">
        <f t="shared" ref="CV36" si="1125">ROUND(CU36*0.1,0)</f>
        <v>8</v>
      </c>
      <c r="CW36" s="174"/>
      <c r="CX36" s="195"/>
      <c r="CY36" s="100">
        <v>75</v>
      </c>
      <c r="CZ36" s="99">
        <v>80</v>
      </c>
      <c r="DA36" s="99">
        <v>77</v>
      </c>
      <c r="DB36" s="102" t="s">
        <v>24</v>
      </c>
      <c r="DC36" s="102" t="s">
        <v>24</v>
      </c>
      <c r="DD36" s="102" t="s">
        <v>24</v>
      </c>
      <c r="DE36" s="102" t="s">
        <v>24</v>
      </c>
      <c r="DF36" s="102">
        <f t="shared" ref="DF36" si="1126">ROUND((((CY36)+(2*CZ36)+(3*DA36))/6),0)</f>
        <v>78</v>
      </c>
      <c r="DG36" s="102">
        <f t="shared" si="658"/>
        <v>8</v>
      </c>
      <c r="DH36" s="174"/>
      <c r="DI36" s="171"/>
      <c r="DJ36" s="91">
        <v>87</v>
      </c>
      <c r="DK36" s="91">
        <v>86</v>
      </c>
      <c r="DL36" s="91">
        <v>87</v>
      </c>
      <c r="DM36" s="102" t="s">
        <v>24</v>
      </c>
      <c r="DN36" s="102" t="s">
        <v>24</v>
      </c>
      <c r="DO36" s="102" t="s">
        <v>24</v>
      </c>
      <c r="DP36" s="102" t="s">
        <v>24</v>
      </c>
      <c r="DQ36" s="102">
        <f t="shared" ref="DQ36" si="1127">ROUND((((DJ36)+(2*DK36)+(3*DL36))/6),0)</f>
        <v>87</v>
      </c>
      <c r="DR36" s="102">
        <f t="shared" ref="DR36" si="1128">ROUND(DQ36*0.3,0)</f>
        <v>26</v>
      </c>
      <c r="DS36" s="174"/>
      <c r="DT36" s="195"/>
      <c r="DU36" s="100">
        <v>76</v>
      </c>
      <c r="DV36" s="100">
        <v>76</v>
      </c>
      <c r="DW36" s="100">
        <v>76</v>
      </c>
      <c r="DX36" s="102" t="s">
        <v>24</v>
      </c>
      <c r="DY36" s="102" t="s">
        <v>24</v>
      </c>
      <c r="DZ36" s="102" t="s">
        <v>24</v>
      </c>
      <c r="EA36" s="102" t="s">
        <v>24</v>
      </c>
      <c r="EB36" s="102">
        <f t="shared" ref="EB36" si="1129">ROUND((((DU36)+(2*DV36)+(3*DW36))/6),0)</f>
        <v>76</v>
      </c>
      <c r="EC36" s="102">
        <f t="shared" ref="EC36" si="1130">ROUND(EB36*0.05,0)</f>
        <v>4</v>
      </c>
      <c r="ED36" s="174"/>
      <c r="EE36" s="171"/>
      <c r="EF36" s="98">
        <v>75</v>
      </c>
      <c r="EG36" s="99">
        <v>75</v>
      </c>
      <c r="EH36" s="99">
        <v>75</v>
      </c>
      <c r="EI36" s="102" t="s">
        <v>24</v>
      </c>
      <c r="EJ36" s="102" t="s">
        <v>24</v>
      </c>
      <c r="EK36" s="102" t="s">
        <v>24</v>
      </c>
      <c r="EL36" s="102" t="s">
        <v>24</v>
      </c>
      <c r="EM36" s="102">
        <f t="shared" ref="EM36" si="1131">ROUND((((EF36)+(2*EG36)+(3*EH36))/6),0)</f>
        <v>75</v>
      </c>
      <c r="EN36" s="102">
        <f t="shared" ref="EN36" si="1132">ROUND(EM36*0.1,0)</f>
        <v>8</v>
      </c>
      <c r="EO36" s="174"/>
      <c r="EP36" s="171"/>
      <c r="EQ36" s="100">
        <v>75</v>
      </c>
      <c r="ER36" s="100">
        <v>75</v>
      </c>
      <c r="ES36" s="100">
        <v>75</v>
      </c>
      <c r="ET36" s="102" t="s">
        <v>24</v>
      </c>
      <c r="EU36" s="102" t="s">
        <v>24</v>
      </c>
      <c r="EV36" s="102" t="s">
        <v>24</v>
      </c>
      <c r="EW36" s="102" t="s">
        <v>24</v>
      </c>
      <c r="EX36" s="102">
        <f t="shared" ref="EX36" si="1133">ROUND((((EQ36)+(2*ER36)+(3*ES36))/6),0)</f>
        <v>75</v>
      </c>
      <c r="EY36" s="102">
        <f t="shared" ref="EY36" si="1134">ROUND(EX36*0.1,0)</f>
        <v>8</v>
      </c>
      <c r="EZ36" s="174"/>
      <c r="FA36" s="195"/>
      <c r="FB36" s="110">
        <v>75.400000000000006</v>
      </c>
      <c r="FC36" s="111">
        <v>75</v>
      </c>
      <c r="FD36" s="111">
        <v>75.900000000000006</v>
      </c>
      <c r="FE36" s="102" t="s">
        <v>24</v>
      </c>
      <c r="FF36" s="102" t="s">
        <v>24</v>
      </c>
      <c r="FG36" s="102" t="s">
        <v>24</v>
      </c>
      <c r="FH36" s="102" t="s">
        <v>24</v>
      </c>
      <c r="FI36" s="102">
        <f t="shared" ref="FI36" si="1135">ROUND((((FB36)+(2*FC36)+(3*FD36))/6),0)</f>
        <v>76</v>
      </c>
      <c r="FJ36" s="102">
        <f t="shared" ref="FJ36:FJ39" si="1136">ROUND(FI36*0.2,0)</f>
        <v>15</v>
      </c>
      <c r="FK36" s="174"/>
      <c r="FL36" s="171"/>
      <c r="FM36" s="112">
        <v>77.400000000000006</v>
      </c>
      <c r="FN36" s="111">
        <v>77</v>
      </c>
      <c r="FO36" s="111">
        <v>77</v>
      </c>
      <c r="FP36" s="102" t="s">
        <v>24</v>
      </c>
      <c r="FQ36" s="102" t="s">
        <v>24</v>
      </c>
      <c r="FR36" s="102" t="s">
        <v>24</v>
      </c>
      <c r="FS36" s="102" t="s">
        <v>24</v>
      </c>
      <c r="FT36" s="102">
        <f t="shared" ref="FT36" si="1137">ROUND((((FM36)+(2*FN36)+(3*FO36))/6),0)</f>
        <v>77</v>
      </c>
      <c r="FU36" s="102">
        <f t="shared" ref="FU36:FU42" si="1138">ROUND(FT36*0.2,0)</f>
        <v>15</v>
      </c>
      <c r="FV36" s="174"/>
      <c r="FW36" s="171"/>
      <c r="FX36" s="91">
        <v>80</v>
      </c>
      <c r="FY36" s="91">
        <v>78</v>
      </c>
      <c r="FZ36" s="91">
        <v>80</v>
      </c>
      <c r="GA36" s="102" t="s">
        <v>24</v>
      </c>
      <c r="GB36" s="102" t="s">
        <v>24</v>
      </c>
      <c r="GC36" s="102" t="s">
        <v>24</v>
      </c>
      <c r="GD36" s="102" t="s">
        <v>24</v>
      </c>
      <c r="GE36" s="102">
        <f t="shared" ref="GE36" si="1139">ROUND((((FX36)+(2*FY36)+(3*FZ36))/6),0)</f>
        <v>79</v>
      </c>
      <c r="GF36" s="102">
        <f t="shared" ref="GF36" si="1140">ROUND(GE36*0.2,0)</f>
        <v>16</v>
      </c>
      <c r="GG36" s="174"/>
      <c r="GH36" s="171"/>
      <c r="GI36" s="177"/>
      <c r="GJ36" s="180"/>
      <c r="GK36" s="183"/>
      <c r="GL36" s="183"/>
      <c r="GM36" s="183"/>
      <c r="GN36" s="183"/>
      <c r="GO36" s="165"/>
      <c r="GP36" s="168"/>
      <c r="GQ36" s="168"/>
      <c r="GR36" s="165"/>
    </row>
    <row r="37" spans="1:200" ht="15.75" customHeight="1" thickBot="1" x14ac:dyDescent="0.3">
      <c r="A37" s="154">
        <v>11</v>
      </c>
      <c r="B37" s="157" t="s">
        <v>88</v>
      </c>
      <c r="C37" s="14" t="s">
        <v>3</v>
      </c>
      <c r="D37" s="24">
        <v>77</v>
      </c>
      <c r="E37" s="25">
        <v>76</v>
      </c>
      <c r="F37" s="25">
        <v>70</v>
      </c>
      <c r="G37" s="26">
        <f>ROUND((((D37)+(2*E37)+(3*F37))/6),0)</f>
        <v>73</v>
      </c>
      <c r="H37" s="6">
        <f t="shared" ref="H37" si="1141">ROUND(G37*0.4,0)</f>
        <v>29</v>
      </c>
      <c r="I37" s="6" t="s">
        <v>24</v>
      </c>
      <c r="J37" s="6" t="s">
        <v>24</v>
      </c>
      <c r="K37" s="6" t="s">
        <v>24</v>
      </c>
      <c r="L37" s="6" t="s">
        <v>24</v>
      </c>
      <c r="M37" s="136">
        <f t="shared" ref="M37" si="1142">H37+J38+L39</f>
        <v>77</v>
      </c>
      <c r="N37" s="133" t="str">
        <f t="shared" ref="N37" si="1143">IF(M37&gt;=75,"T","TT")</f>
        <v>T</v>
      </c>
      <c r="O37" s="5">
        <v>80</v>
      </c>
      <c r="P37" s="25">
        <v>75</v>
      </c>
      <c r="Q37" s="25">
        <v>60</v>
      </c>
      <c r="R37" s="6">
        <f t="shared" ref="R37" si="1144">ROUND((((O37)+(2*P37)+(3*Q37))/6),0)</f>
        <v>68</v>
      </c>
      <c r="S37" s="6">
        <f t="shared" ref="S37:S40" si="1145">ROUND(R37*0.4,0)</f>
        <v>27</v>
      </c>
      <c r="T37" s="6" t="s">
        <v>24</v>
      </c>
      <c r="U37" s="6" t="s">
        <v>24</v>
      </c>
      <c r="V37" s="6" t="s">
        <v>24</v>
      </c>
      <c r="W37" s="6" t="s">
        <v>24</v>
      </c>
      <c r="X37" s="136">
        <f t="shared" ref="X37" si="1146">S37+U38+W39</f>
        <v>75</v>
      </c>
      <c r="Y37" s="133" t="str">
        <f t="shared" ref="Y37" si="1147">IF(X37&gt;=75,"T","TT")</f>
        <v>T</v>
      </c>
      <c r="Z37" s="24">
        <v>80</v>
      </c>
      <c r="AA37" s="25">
        <v>79</v>
      </c>
      <c r="AB37" s="25">
        <v>46</v>
      </c>
      <c r="AC37" s="6">
        <f t="shared" ref="AC37" si="1148">ROUND((((Z37)+(2*AA37)+(3*AB37))/6),0)</f>
        <v>63</v>
      </c>
      <c r="AD37" s="6">
        <f t="shared" si="676"/>
        <v>19</v>
      </c>
      <c r="AE37" s="6" t="s">
        <v>24</v>
      </c>
      <c r="AF37" s="6" t="s">
        <v>24</v>
      </c>
      <c r="AG37" s="6" t="s">
        <v>24</v>
      </c>
      <c r="AH37" s="6" t="s">
        <v>24</v>
      </c>
      <c r="AI37" s="136">
        <f t="shared" ref="AI37" si="1149">AD37+AF38+AH39</f>
        <v>75</v>
      </c>
      <c r="AJ37" s="133" t="str">
        <f t="shared" ref="AJ37" si="1150">IF(AI37&gt;=75,"T","TT")</f>
        <v>T</v>
      </c>
      <c r="AK37" s="5">
        <v>50</v>
      </c>
      <c r="AL37" s="46">
        <v>53</v>
      </c>
      <c r="AM37" s="46">
        <v>66</v>
      </c>
      <c r="AN37" s="6">
        <f t="shared" ref="AN37" si="1151">ROUND((((AK37)+(2*AL37)+(3*AM37))/6),0)</f>
        <v>59</v>
      </c>
      <c r="AO37" s="6">
        <f t="shared" si="680"/>
        <v>18</v>
      </c>
      <c r="AP37" s="6" t="s">
        <v>24</v>
      </c>
      <c r="AQ37" s="6" t="s">
        <v>24</v>
      </c>
      <c r="AR37" s="6" t="s">
        <v>24</v>
      </c>
      <c r="AS37" s="6" t="s">
        <v>24</v>
      </c>
      <c r="AT37" s="136">
        <f t="shared" ref="AT37" si="1152">AO37+AQ38+AS39</f>
        <v>72</v>
      </c>
      <c r="AU37" s="139" t="str">
        <f t="shared" ref="AU37" si="1153">IF(AT37&gt;=75,"T","TT")</f>
        <v>TT</v>
      </c>
      <c r="AV37" s="63">
        <v>70</v>
      </c>
      <c r="AW37" s="63">
        <v>70</v>
      </c>
      <c r="AX37" s="64">
        <v>64</v>
      </c>
      <c r="AY37" s="6">
        <f t="shared" ref="AY37" si="1154">ROUND((((AV37)+(2*AW37)+(3*AX37))/6),0)</f>
        <v>67</v>
      </c>
      <c r="AZ37" s="6">
        <f t="shared" ref="AZ37" si="1155">ROUND(AY37*0.7,0)</f>
        <v>47</v>
      </c>
      <c r="BA37" s="6" t="s">
        <v>24</v>
      </c>
      <c r="BB37" s="6" t="s">
        <v>24</v>
      </c>
      <c r="BC37" s="6" t="s">
        <v>24</v>
      </c>
      <c r="BD37" s="6" t="s">
        <v>24</v>
      </c>
      <c r="BE37" s="136">
        <f t="shared" ref="BE37" si="1156">AZ37+BB38+BD39</f>
        <v>70</v>
      </c>
      <c r="BF37" s="139" t="str">
        <f t="shared" ref="BF37" si="1157">IF(BE37&gt;=70,"T","TT")</f>
        <v>T</v>
      </c>
      <c r="BG37" s="5">
        <v>79</v>
      </c>
      <c r="BH37" s="25">
        <v>77</v>
      </c>
      <c r="BI37" s="25">
        <v>47</v>
      </c>
      <c r="BJ37" s="6">
        <f>ROUND((((BG37)+(2*BH37)+(3*BI37))/6),0)</f>
        <v>62</v>
      </c>
      <c r="BK37" s="6">
        <f>ROUND(BJ37*0.2,0)</f>
        <v>12</v>
      </c>
      <c r="BL37" s="6" t="s">
        <v>24</v>
      </c>
      <c r="BM37" s="6" t="s">
        <v>24</v>
      </c>
      <c r="BN37" s="6" t="s">
        <v>24</v>
      </c>
      <c r="BO37" s="6" t="s">
        <v>24</v>
      </c>
      <c r="BP37" s="136">
        <f t="shared" ref="BP37" si="1158">BK37+BM38+BO39</f>
        <v>75</v>
      </c>
      <c r="BQ37" s="133" t="str">
        <f t="shared" ref="BQ37" si="1159">IF(BP37&gt;=75,"T","TT")</f>
        <v>T</v>
      </c>
      <c r="BR37" s="24"/>
      <c r="BS37" s="25"/>
      <c r="BT37" s="25"/>
      <c r="BU37" s="6">
        <v>77</v>
      </c>
      <c r="BV37" s="6">
        <f t="shared" ref="BV37" si="1160">ROUND(BU37*0.1,0)</f>
        <v>8</v>
      </c>
      <c r="BW37" s="6" t="s">
        <v>24</v>
      </c>
      <c r="BX37" s="6" t="s">
        <v>24</v>
      </c>
      <c r="BY37" s="6" t="s">
        <v>24</v>
      </c>
      <c r="BZ37" s="6" t="s">
        <v>24</v>
      </c>
      <c r="CA37" s="136">
        <f t="shared" ref="CA37" si="1161">BV37+BX38+BZ39</f>
        <v>80</v>
      </c>
      <c r="CB37" s="133" t="str">
        <f t="shared" ref="CB37" si="1162">IF(CA37&gt;=75,"T","TT")</f>
        <v>T</v>
      </c>
      <c r="CC37" s="5">
        <v>77</v>
      </c>
      <c r="CD37" s="25">
        <v>77</v>
      </c>
      <c r="CE37" s="25">
        <v>83</v>
      </c>
      <c r="CF37" s="6">
        <f t="shared" ref="CF37" si="1163">ROUND((((CC37)+(2*CD37)+(3*CE37))/6),0)</f>
        <v>80</v>
      </c>
      <c r="CG37" s="6">
        <f t="shared" ref="CG37" si="1164">ROUND(CF37*0.8,0)</f>
        <v>64</v>
      </c>
      <c r="CH37" s="6" t="s">
        <v>24</v>
      </c>
      <c r="CI37" s="6" t="s">
        <v>24</v>
      </c>
      <c r="CJ37" s="6" t="s">
        <v>24</v>
      </c>
      <c r="CK37" s="6" t="s">
        <v>24</v>
      </c>
      <c r="CL37" s="136">
        <f t="shared" ref="CL37" si="1165">CG37+CI38+CK39</f>
        <v>80</v>
      </c>
      <c r="CM37" s="133" t="str">
        <f t="shared" ref="CM37" si="1166">IF(CL37&gt;=75,"T","TT")</f>
        <v>T</v>
      </c>
      <c r="CN37" s="24">
        <v>80</v>
      </c>
      <c r="CO37" s="25">
        <v>76</v>
      </c>
      <c r="CP37" s="25">
        <v>70</v>
      </c>
      <c r="CQ37" s="6">
        <f t="shared" ref="CQ37" si="1167">ROUND((((CN37)+(2*CO37)+(3*CP37))/6),0)</f>
        <v>74</v>
      </c>
      <c r="CR37" s="6">
        <f t="shared" ref="CR37" si="1168">ROUND(CQ37*0.7,0)</f>
        <v>52</v>
      </c>
      <c r="CS37" s="6" t="s">
        <v>24</v>
      </c>
      <c r="CT37" s="6" t="s">
        <v>24</v>
      </c>
      <c r="CU37" s="6" t="s">
        <v>24</v>
      </c>
      <c r="CV37" s="6" t="s">
        <v>24</v>
      </c>
      <c r="CW37" s="136">
        <f t="shared" ref="CW37" si="1169">CR37+CT38+CV39</f>
        <v>75</v>
      </c>
      <c r="CX37" s="139" t="str">
        <f t="shared" ref="CX37" si="1170">IF(CW37&gt;=75,"T","TT")</f>
        <v>T</v>
      </c>
      <c r="CY37" s="5">
        <v>77</v>
      </c>
      <c r="CZ37" s="25">
        <v>75</v>
      </c>
      <c r="DA37" s="25">
        <v>70</v>
      </c>
      <c r="DB37" s="6">
        <f t="shared" ref="DB37" si="1171">ROUND((((CY37)+(2*CZ37)+(3*DA37))/6),0)</f>
        <v>73</v>
      </c>
      <c r="DC37" s="6">
        <f t="shared" si="701"/>
        <v>51</v>
      </c>
      <c r="DD37" s="6" t="s">
        <v>24</v>
      </c>
      <c r="DE37" s="6" t="s">
        <v>24</v>
      </c>
      <c r="DF37" s="6" t="s">
        <v>24</v>
      </c>
      <c r="DG37" s="6" t="s">
        <v>24</v>
      </c>
      <c r="DH37" s="136">
        <f t="shared" ref="DH37" si="1172">DC37+DE38+DG39</f>
        <v>75</v>
      </c>
      <c r="DI37" s="139" t="str">
        <f t="shared" ref="DI37" si="1173">IF(DH37&gt;=75,"T","TT")</f>
        <v>T</v>
      </c>
      <c r="DJ37" s="24">
        <v>79</v>
      </c>
      <c r="DK37" s="25">
        <v>75</v>
      </c>
      <c r="DL37" s="25">
        <v>60</v>
      </c>
      <c r="DM37" s="6">
        <f t="shared" ref="DM37" si="1174">ROUND((((DJ37)+(2*DK37)+(3*DL37))/6),0)</f>
        <v>68</v>
      </c>
      <c r="DN37" s="6">
        <f t="shared" ref="DN37" si="1175">ROUND(DM37*0.5,0)</f>
        <v>34</v>
      </c>
      <c r="DO37" s="6" t="s">
        <v>24</v>
      </c>
      <c r="DP37" s="6" t="s">
        <v>24</v>
      </c>
      <c r="DQ37" s="6" t="s">
        <v>24</v>
      </c>
      <c r="DR37" s="6" t="s">
        <v>24</v>
      </c>
      <c r="DS37" s="136">
        <f t="shared" ref="DS37" si="1176">DN37+DP38+DR39</f>
        <v>77</v>
      </c>
      <c r="DT37" s="133" t="str">
        <f t="shared" ref="DT37" si="1177">IF(DS37&gt;=75,"T","TT")</f>
        <v>T</v>
      </c>
      <c r="DU37" s="5">
        <v>75</v>
      </c>
      <c r="DV37" s="25">
        <v>75</v>
      </c>
      <c r="DW37" s="25">
        <v>62</v>
      </c>
      <c r="DX37" s="6">
        <f t="shared" ref="DX37" si="1178">ROUND((((DU37)+(2*DV37)+(3*DW37))/6),0)</f>
        <v>69</v>
      </c>
      <c r="DY37" s="6">
        <f t="shared" ref="DY37" si="1179">ROUND(DX37*0.8,0)</f>
        <v>55</v>
      </c>
      <c r="DZ37" s="6" t="s">
        <v>24</v>
      </c>
      <c r="EA37" s="6" t="s">
        <v>24</v>
      </c>
      <c r="EB37" s="6" t="s">
        <v>24</v>
      </c>
      <c r="EC37" s="6" t="s">
        <v>24</v>
      </c>
      <c r="ED37" s="136">
        <f t="shared" ref="ED37" si="1180">DY37+EA38+EC39</f>
        <v>70</v>
      </c>
      <c r="EE37" s="139" t="str">
        <f t="shared" ref="EE37" si="1181">IF(ED37&gt;=70,"T","TT")</f>
        <v>T</v>
      </c>
      <c r="EF37" s="24">
        <v>76</v>
      </c>
      <c r="EG37" s="25">
        <v>76</v>
      </c>
      <c r="EH37" s="25">
        <v>54</v>
      </c>
      <c r="EI37" s="6">
        <f t="shared" ref="EI37" si="1182">ROUND((((EF37)+(2*EG37)+(3*EH37))/6),0)</f>
        <v>65</v>
      </c>
      <c r="EJ37" s="6">
        <f t="shared" ref="EJ37" si="1183">ROUND(EI37*0.6,0)</f>
        <v>39</v>
      </c>
      <c r="EK37" s="6" t="s">
        <v>24</v>
      </c>
      <c r="EL37" s="6" t="s">
        <v>24</v>
      </c>
      <c r="EM37" s="6" t="s">
        <v>24</v>
      </c>
      <c r="EN37" s="6" t="s">
        <v>24</v>
      </c>
      <c r="EO37" s="136">
        <f t="shared" ref="EO37" si="1184">EJ37+EL38+EN39</f>
        <v>70</v>
      </c>
      <c r="EP37" s="139" t="str">
        <f t="shared" ref="EP37" si="1185">IF(EO37&gt;=70,"T","TT")</f>
        <v>T</v>
      </c>
      <c r="EQ37" s="5">
        <v>71</v>
      </c>
      <c r="ER37" s="5">
        <v>71</v>
      </c>
      <c r="ES37" s="25">
        <v>62</v>
      </c>
      <c r="ET37" s="6">
        <f t="shared" ref="ET37" si="1186">ROUND((((EQ37)+(2*ER37)+(3*ES37))/6),0)</f>
        <v>67</v>
      </c>
      <c r="EU37" s="6">
        <f t="shared" ref="EU37:EU40" si="1187">ROUND(ET37*0.7,0)</f>
        <v>47</v>
      </c>
      <c r="EV37" s="6" t="s">
        <v>24</v>
      </c>
      <c r="EW37" s="6" t="s">
        <v>24</v>
      </c>
      <c r="EX37" s="6" t="s">
        <v>24</v>
      </c>
      <c r="EY37" s="6" t="s">
        <v>24</v>
      </c>
      <c r="EZ37" s="136">
        <f t="shared" ref="EZ37" si="1188">EU37+EW38+EY39</f>
        <v>70</v>
      </c>
      <c r="FA37" s="139" t="str">
        <f t="shared" ref="FA37" si="1189">IF(EZ37&gt;=70,"T","TT")</f>
        <v>T</v>
      </c>
      <c r="FB37" s="72">
        <v>75.5</v>
      </c>
      <c r="FC37" s="56">
        <v>75</v>
      </c>
      <c r="FD37" s="56">
        <v>61</v>
      </c>
      <c r="FE37" s="6">
        <f t="shared" ref="FE37" si="1190">ROUND((((FB37)+(2*FC37)+(3*FD37))/6),0)</f>
        <v>68</v>
      </c>
      <c r="FF37" s="6">
        <f t="shared" si="1072"/>
        <v>20</v>
      </c>
      <c r="FG37" s="6" t="s">
        <v>24</v>
      </c>
      <c r="FH37" s="6" t="s">
        <v>24</v>
      </c>
      <c r="FI37" s="6" t="s">
        <v>24</v>
      </c>
      <c r="FJ37" s="6" t="s">
        <v>24</v>
      </c>
      <c r="FK37" s="136">
        <f t="shared" ref="FK37" si="1191">FF37+FH38+FJ39</f>
        <v>75</v>
      </c>
      <c r="FL37" s="139" t="str">
        <f t="shared" ref="FL37" si="1192">IF(FK37&gt;=75,"T","TT")</f>
        <v>T</v>
      </c>
      <c r="FM37" s="77">
        <v>83.2</v>
      </c>
      <c r="FN37" s="56">
        <v>80</v>
      </c>
      <c r="FO37" s="25">
        <v>70</v>
      </c>
      <c r="FP37" s="6">
        <f t="shared" ref="FP37" si="1193">ROUND((((FM37)+(2*FN37)+(3*FO37))/6),0)</f>
        <v>76</v>
      </c>
      <c r="FQ37" s="6">
        <f t="shared" si="1076"/>
        <v>30</v>
      </c>
      <c r="FR37" s="6" t="s">
        <v>24</v>
      </c>
      <c r="FS37" s="6" t="s">
        <v>24</v>
      </c>
      <c r="FT37" s="6" t="s">
        <v>24</v>
      </c>
      <c r="FU37" s="6" t="s">
        <v>24</v>
      </c>
      <c r="FV37" s="136">
        <f t="shared" ref="FV37" si="1194">FQ37+FS38+FU39</f>
        <v>77</v>
      </c>
      <c r="FW37" s="133" t="str">
        <f t="shared" ref="FW37" si="1195">IF(FV37&gt;=75,"T","TT")</f>
        <v>T</v>
      </c>
      <c r="FX37" s="24">
        <v>82</v>
      </c>
      <c r="FY37" s="25">
        <v>75</v>
      </c>
      <c r="FZ37" s="25">
        <v>86</v>
      </c>
      <c r="GA37" s="6">
        <f t="shared" ref="GA37" si="1196">ROUND((((FX37)+(2*FY37)+(3*FZ37))/6),0)</f>
        <v>82</v>
      </c>
      <c r="GB37" s="6">
        <f t="shared" ref="GB37" si="1197">ROUND(GA37*0.3,0)</f>
        <v>25</v>
      </c>
      <c r="GC37" s="6" t="s">
        <v>24</v>
      </c>
      <c r="GD37" s="6" t="s">
        <v>24</v>
      </c>
      <c r="GE37" s="6" t="s">
        <v>24</v>
      </c>
      <c r="GF37" s="6" t="s">
        <v>24</v>
      </c>
      <c r="GG37" s="136">
        <f t="shared" ref="GG37" si="1198">GB37+GD38+GF39</f>
        <v>82</v>
      </c>
      <c r="GH37" s="133" t="str">
        <f>IF(GG37&gt;=75,"T","TT")</f>
        <v>T</v>
      </c>
      <c r="GI37" s="142">
        <f>M37+X37+AI37+AT37+BE37+BP37+CA37+CL37+CW37+DH37+DS37+ED37+EO37+EZ37+FK37+FV37+GG37</f>
        <v>1275</v>
      </c>
      <c r="GJ37" s="145">
        <f t="shared" si="102"/>
        <v>75</v>
      </c>
      <c r="GK37" s="148">
        <f t="shared" ref="GK37" si="1199">17-GL37</f>
        <v>16</v>
      </c>
      <c r="GL37" s="148">
        <f t="shared" ref="GL37" si="1200">COUNTIF(C37:GH37,"TT")</f>
        <v>1</v>
      </c>
      <c r="GM37" s="148" t="str">
        <f t="shared" ref="GM37" si="1201">IF(GL37&lt;=3,"N","TN")</f>
        <v>N</v>
      </c>
      <c r="GN37" s="148">
        <f>RANK(GI37,$GI$7:$GI$138,0)</f>
        <v>34</v>
      </c>
      <c r="GO37" s="127" t="str">
        <f t="shared" ref="GO37" si="1202">IF(AND(AI37&gt;=75,AT37&gt;=75,FV37&gt;=75),"YA","TIDAK")</f>
        <v>TIDAK</v>
      </c>
      <c r="GP37" s="130" t="str">
        <f t="shared" ref="GP37" si="1203">IF(AND(BE37&gt;=70,ED37&gt;=70,EO37&gt;=70,EZ37&gt;=70),"YA","TIDAK")</f>
        <v>YA</v>
      </c>
      <c r="GQ37" s="130" t="str">
        <f t="shared" ref="GQ37" si="1204">IF(AND(CL37&gt;=75,CW37&gt;=75,DH37&gt;=75,DS37&gt;=75),"YA","TIDAK")</f>
        <v>YA</v>
      </c>
      <c r="GR37" s="127"/>
    </row>
    <row r="38" spans="1:200" ht="15.75" customHeight="1" thickBot="1" x14ac:dyDescent="0.3">
      <c r="A38" s="155"/>
      <c r="B38" s="158"/>
      <c r="C38" s="11" t="s">
        <v>4</v>
      </c>
      <c r="D38" s="18">
        <v>77</v>
      </c>
      <c r="E38" s="8">
        <v>78</v>
      </c>
      <c r="F38" s="8">
        <v>75</v>
      </c>
      <c r="G38" s="26" t="s">
        <v>24</v>
      </c>
      <c r="H38" s="8" t="s">
        <v>24</v>
      </c>
      <c r="I38" s="8">
        <f t="shared" ref="I38" si="1205">ROUND((((D38)+(2*E38)+(3*F38))/6),0)</f>
        <v>76</v>
      </c>
      <c r="J38" s="8">
        <f t="shared" ref="J38" si="1206">ROUND(I38*0.25,0)</f>
        <v>19</v>
      </c>
      <c r="K38" s="8" t="s">
        <v>24</v>
      </c>
      <c r="L38" s="8" t="s">
        <v>24</v>
      </c>
      <c r="M38" s="137"/>
      <c r="N38" s="134"/>
      <c r="O38" s="7">
        <v>80</v>
      </c>
      <c r="P38" s="7">
        <v>80</v>
      </c>
      <c r="Q38" s="7">
        <v>80</v>
      </c>
      <c r="R38" s="8" t="s">
        <v>24</v>
      </c>
      <c r="S38" s="8" t="s">
        <v>24</v>
      </c>
      <c r="T38" s="8">
        <f t="shared" ref="T38" si="1207">ROUND((((O38)+(2*P38)+(3*Q38))/6),0)</f>
        <v>80</v>
      </c>
      <c r="U38" s="8">
        <f t="shared" ref="U38:U41" si="1208">ROUND(T38*0.1,0)</f>
        <v>8</v>
      </c>
      <c r="V38" s="8" t="s">
        <v>24</v>
      </c>
      <c r="W38" s="8" t="s">
        <v>24</v>
      </c>
      <c r="X38" s="137"/>
      <c r="Y38" s="134"/>
      <c r="Z38" s="18">
        <v>79</v>
      </c>
      <c r="AA38" s="8">
        <v>78</v>
      </c>
      <c r="AB38" s="8">
        <v>80</v>
      </c>
      <c r="AC38" s="8" t="s">
        <v>24</v>
      </c>
      <c r="AD38" s="8" t="s">
        <v>24</v>
      </c>
      <c r="AE38" s="8">
        <f t="shared" ref="AE38" si="1209">ROUND((((Z38)+(2*AA38)+(3*AB38))/6),0)</f>
        <v>79</v>
      </c>
      <c r="AF38" s="8">
        <f t="shared" si="737"/>
        <v>40</v>
      </c>
      <c r="AG38" s="8" t="s">
        <v>24</v>
      </c>
      <c r="AH38" s="8" t="s">
        <v>24</v>
      </c>
      <c r="AI38" s="137"/>
      <c r="AJ38" s="134"/>
      <c r="AK38" s="7">
        <v>77</v>
      </c>
      <c r="AL38" s="7">
        <v>77</v>
      </c>
      <c r="AM38" s="7">
        <v>77</v>
      </c>
      <c r="AN38" s="8" t="s">
        <v>24</v>
      </c>
      <c r="AO38" s="8" t="s">
        <v>24</v>
      </c>
      <c r="AP38" s="8">
        <f t="shared" ref="AP38" si="1210">ROUND((((AK38)+(2*AL38)+(3*AM38))/6),0)</f>
        <v>77</v>
      </c>
      <c r="AQ38" s="8">
        <f t="shared" si="739"/>
        <v>39</v>
      </c>
      <c r="AR38" s="8" t="s">
        <v>24</v>
      </c>
      <c r="AS38" s="8" t="s">
        <v>24</v>
      </c>
      <c r="AT38" s="137"/>
      <c r="AU38" s="140"/>
      <c r="AV38" s="18">
        <v>75</v>
      </c>
      <c r="AW38" s="18">
        <v>75</v>
      </c>
      <c r="AX38" s="18">
        <v>75</v>
      </c>
      <c r="AY38" s="8" t="s">
        <v>24</v>
      </c>
      <c r="AZ38" s="8" t="s">
        <v>24</v>
      </c>
      <c r="BA38" s="8">
        <f t="shared" ref="BA38" si="1211">ROUND((((AV38)+(2*AW38)+(3*AX38))/6),0)</f>
        <v>75</v>
      </c>
      <c r="BB38" s="8">
        <f t="shared" ref="BB38" si="1212">ROUND(BA38*0.1,0)</f>
        <v>8</v>
      </c>
      <c r="BC38" s="8" t="s">
        <v>24</v>
      </c>
      <c r="BD38" s="8" t="s">
        <v>24</v>
      </c>
      <c r="BE38" s="137"/>
      <c r="BF38" s="140"/>
      <c r="BG38" s="7">
        <v>78</v>
      </c>
      <c r="BH38" s="8">
        <v>78</v>
      </c>
      <c r="BI38" s="8">
        <v>78</v>
      </c>
      <c r="BJ38" s="8" t="s">
        <v>24</v>
      </c>
      <c r="BK38" s="8" t="s">
        <v>24</v>
      </c>
      <c r="BL38" s="8">
        <f>ROUND((((BG38)+(2*BH38)+(3*BI38))/6),0)</f>
        <v>78</v>
      </c>
      <c r="BM38" s="8">
        <f>ROUND(BL38*0.5,0)</f>
        <v>39</v>
      </c>
      <c r="BN38" s="8" t="s">
        <v>24</v>
      </c>
      <c r="BO38" s="8" t="s">
        <v>24</v>
      </c>
      <c r="BP38" s="137"/>
      <c r="BQ38" s="134"/>
      <c r="BR38" s="18"/>
      <c r="BS38" s="8"/>
      <c r="BT38" s="8"/>
      <c r="BU38" s="8" t="s">
        <v>24</v>
      </c>
      <c r="BV38" s="8" t="s">
        <v>24</v>
      </c>
      <c r="BW38" s="8">
        <v>79</v>
      </c>
      <c r="BX38" s="8">
        <f t="shared" ref="BX38" si="1213">ROUND(BW38*0.5,0)</f>
        <v>40</v>
      </c>
      <c r="BY38" s="8" t="s">
        <v>24</v>
      </c>
      <c r="BZ38" s="8" t="s">
        <v>24</v>
      </c>
      <c r="CA38" s="137"/>
      <c r="CB38" s="134"/>
      <c r="CC38" s="7">
        <v>80</v>
      </c>
      <c r="CD38" s="7">
        <v>80</v>
      </c>
      <c r="CE38" s="7">
        <v>84</v>
      </c>
      <c r="CF38" s="8" t="s">
        <v>24</v>
      </c>
      <c r="CG38" s="8" t="s">
        <v>24</v>
      </c>
      <c r="CH38" s="8">
        <f t="shared" ref="CH38" si="1214">ROUND((((CC38)+(2*CD38)+(3*CE38))/6),0)</f>
        <v>82</v>
      </c>
      <c r="CI38" s="8">
        <f t="shared" ref="CI38" si="1215">ROUND(CH38*0.1,0)</f>
        <v>8</v>
      </c>
      <c r="CJ38" s="8" t="s">
        <v>24</v>
      </c>
      <c r="CK38" s="8" t="s">
        <v>24</v>
      </c>
      <c r="CL38" s="137"/>
      <c r="CM38" s="134"/>
      <c r="CN38" s="18">
        <v>76</v>
      </c>
      <c r="CO38" s="8">
        <v>75</v>
      </c>
      <c r="CP38" s="8">
        <v>78</v>
      </c>
      <c r="CQ38" s="8" t="s">
        <v>24</v>
      </c>
      <c r="CR38" s="8" t="s">
        <v>24</v>
      </c>
      <c r="CS38" s="8">
        <f t="shared" ref="CS38" si="1216">ROUND((((CN38)+(2*CO38)+(3*CP38))/6),0)</f>
        <v>77</v>
      </c>
      <c r="CT38" s="8">
        <f t="shared" ref="CT38" si="1217">ROUND(CS38*0.2,0)</f>
        <v>15</v>
      </c>
      <c r="CU38" s="8" t="s">
        <v>24</v>
      </c>
      <c r="CV38" s="8" t="s">
        <v>24</v>
      </c>
      <c r="CW38" s="137"/>
      <c r="CX38" s="140"/>
      <c r="CY38" s="7">
        <v>78</v>
      </c>
      <c r="CZ38" s="8">
        <v>78</v>
      </c>
      <c r="DA38" s="8">
        <v>78</v>
      </c>
      <c r="DB38" s="8" t="s">
        <v>24</v>
      </c>
      <c r="DC38" s="8" t="s">
        <v>24</v>
      </c>
      <c r="DD38" s="8">
        <f t="shared" ref="DD38" si="1218">ROUND((((CY38)+(2*CZ38)+(3*DA38))/6),0)</f>
        <v>78</v>
      </c>
      <c r="DE38" s="8">
        <f t="shared" si="748"/>
        <v>16</v>
      </c>
      <c r="DF38" s="8" t="s">
        <v>24</v>
      </c>
      <c r="DG38" s="8" t="s">
        <v>24</v>
      </c>
      <c r="DH38" s="137"/>
      <c r="DI38" s="140"/>
      <c r="DJ38" s="18">
        <v>85</v>
      </c>
      <c r="DK38" s="18">
        <v>85</v>
      </c>
      <c r="DL38" s="18">
        <v>85</v>
      </c>
      <c r="DM38" s="8" t="s">
        <v>24</v>
      </c>
      <c r="DN38" s="8" t="s">
        <v>24</v>
      </c>
      <c r="DO38" s="8">
        <f t="shared" ref="DO38" si="1219">ROUND((((DJ38)+(2*DK38)+(3*DL38))/6),0)</f>
        <v>85</v>
      </c>
      <c r="DP38" s="8">
        <f t="shared" ref="DP38" si="1220">ROUND(DO38*0.2,0)</f>
        <v>17</v>
      </c>
      <c r="DQ38" s="8" t="s">
        <v>24</v>
      </c>
      <c r="DR38" s="8" t="s">
        <v>24</v>
      </c>
      <c r="DS38" s="137"/>
      <c r="DT38" s="134"/>
      <c r="DU38" s="7">
        <v>74</v>
      </c>
      <c r="DV38" s="7">
        <v>74</v>
      </c>
      <c r="DW38" s="7">
        <v>74</v>
      </c>
      <c r="DX38" s="8" t="s">
        <v>24</v>
      </c>
      <c r="DY38" s="8" t="s">
        <v>24</v>
      </c>
      <c r="DZ38" s="8">
        <f t="shared" ref="DZ38" si="1221">ROUND((((DU38)+(2*DV38)+(3*DW38))/6),0)</f>
        <v>74</v>
      </c>
      <c r="EA38" s="8">
        <f t="shared" ref="EA38" si="1222">ROUND(DZ38*0.15,0)</f>
        <v>11</v>
      </c>
      <c r="EB38" s="8" t="s">
        <v>24</v>
      </c>
      <c r="EC38" s="8" t="s">
        <v>24</v>
      </c>
      <c r="ED38" s="137"/>
      <c r="EE38" s="140"/>
      <c r="EF38" s="18">
        <v>76</v>
      </c>
      <c r="EG38" s="8">
        <v>76</v>
      </c>
      <c r="EH38" s="8">
        <v>76</v>
      </c>
      <c r="EI38" s="8" t="s">
        <v>24</v>
      </c>
      <c r="EJ38" s="8" t="s">
        <v>24</v>
      </c>
      <c r="EK38" s="8">
        <f t="shared" ref="EK38" si="1223">ROUND((((EF38)+(2*EG38)+(3*EH38))/6),0)</f>
        <v>76</v>
      </c>
      <c r="EL38" s="8">
        <f t="shared" ref="EL38" si="1224">ROUND(EK38*0.3,0)</f>
        <v>23</v>
      </c>
      <c r="EM38" s="8" t="s">
        <v>24</v>
      </c>
      <c r="EN38" s="8" t="s">
        <v>24</v>
      </c>
      <c r="EO38" s="137"/>
      <c r="EP38" s="140"/>
      <c r="EQ38" s="7">
        <v>73</v>
      </c>
      <c r="ER38" s="7">
        <v>73</v>
      </c>
      <c r="ES38" s="7">
        <v>73</v>
      </c>
      <c r="ET38" s="8" t="s">
        <v>24</v>
      </c>
      <c r="EU38" s="8" t="s">
        <v>24</v>
      </c>
      <c r="EV38" s="8">
        <f t="shared" ref="EV38" si="1225">ROUND((((EQ38)+(2*ER38)+(3*ES38))/6),0)</f>
        <v>73</v>
      </c>
      <c r="EW38" s="8">
        <f t="shared" ref="EW38:EW41" si="1226">ROUND(EV38*0.2,0)</f>
        <v>15</v>
      </c>
      <c r="EX38" s="8" t="s">
        <v>24</v>
      </c>
      <c r="EY38" s="8" t="s">
        <v>24</v>
      </c>
      <c r="EZ38" s="137"/>
      <c r="FA38" s="140"/>
      <c r="FB38" s="66">
        <v>78.02</v>
      </c>
      <c r="FC38" s="29">
        <v>77.5</v>
      </c>
      <c r="FD38" s="29">
        <v>78.52</v>
      </c>
      <c r="FE38" s="8" t="s">
        <v>24</v>
      </c>
      <c r="FF38" s="8" t="s">
        <v>24</v>
      </c>
      <c r="FG38" s="8">
        <f t="shared" ref="FG38" si="1227">ROUND((((FB38)+(2*FC38)+(3*FD38))/6),0)</f>
        <v>78</v>
      </c>
      <c r="FH38" s="8">
        <f t="shared" si="1110"/>
        <v>39</v>
      </c>
      <c r="FI38" s="8" t="s">
        <v>24</v>
      </c>
      <c r="FJ38" s="8" t="s">
        <v>24</v>
      </c>
      <c r="FK38" s="137"/>
      <c r="FL38" s="140"/>
      <c r="FM38" s="74">
        <v>85</v>
      </c>
      <c r="FN38" s="29">
        <v>78</v>
      </c>
      <c r="FO38" s="29">
        <v>78</v>
      </c>
      <c r="FP38" s="8" t="s">
        <v>24</v>
      </c>
      <c r="FQ38" s="8" t="s">
        <v>24</v>
      </c>
      <c r="FR38" s="8">
        <f t="shared" ref="FR38" si="1228">ROUND((((FM38)+(2*FN38)+(3*FO38))/6),0)</f>
        <v>79</v>
      </c>
      <c r="FS38" s="8">
        <f t="shared" si="1112"/>
        <v>32</v>
      </c>
      <c r="FT38" s="8" t="s">
        <v>24</v>
      </c>
      <c r="FU38" s="8" t="s">
        <v>24</v>
      </c>
      <c r="FV38" s="137"/>
      <c r="FW38" s="134"/>
      <c r="FX38" s="18">
        <v>82</v>
      </c>
      <c r="FY38" s="8">
        <v>78</v>
      </c>
      <c r="FZ38" s="8">
        <v>82</v>
      </c>
      <c r="GA38" s="8" t="s">
        <v>24</v>
      </c>
      <c r="GB38" s="8" t="s">
        <v>24</v>
      </c>
      <c r="GC38" s="8">
        <f t="shared" ref="GC38" si="1229">ROUND((((FX38)+(2*FY38)+(3*FZ38))/6),0)</f>
        <v>81</v>
      </c>
      <c r="GD38" s="8">
        <f t="shared" ref="GD38" si="1230">ROUND(GC38*0.5,0)</f>
        <v>41</v>
      </c>
      <c r="GE38" s="8" t="s">
        <v>24</v>
      </c>
      <c r="GF38" s="8" t="s">
        <v>24</v>
      </c>
      <c r="GG38" s="137"/>
      <c r="GH38" s="134"/>
      <c r="GI38" s="143"/>
      <c r="GJ38" s="146"/>
      <c r="GK38" s="149"/>
      <c r="GL38" s="149"/>
      <c r="GM38" s="149"/>
      <c r="GN38" s="149"/>
      <c r="GO38" s="128"/>
      <c r="GP38" s="131"/>
      <c r="GQ38" s="131"/>
      <c r="GR38" s="128"/>
    </row>
    <row r="39" spans="1:200" ht="15.75" customHeight="1" thickBot="1" x14ac:dyDescent="0.3">
      <c r="A39" s="156"/>
      <c r="B39" s="158"/>
      <c r="C39" s="12" t="s">
        <v>5</v>
      </c>
      <c r="D39" s="22">
        <v>80</v>
      </c>
      <c r="E39" s="23">
        <v>78</v>
      </c>
      <c r="F39" s="20">
        <v>85</v>
      </c>
      <c r="G39" s="26" t="s">
        <v>24</v>
      </c>
      <c r="H39" s="20" t="s">
        <v>24</v>
      </c>
      <c r="I39" s="20" t="s">
        <v>24</v>
      </c>
      <c r="J39" s="20" t="s">
        <v>24</v>
      </c>
      <c r="K39" s="20">
        <f t="shared" ref="K39" si="1231">ROUND((((D39)+(2*E39)+(3*F39))/6),0)</f>
        <v>82</v>
      </c>
      <c r="L39" s="20">
        <f t="shared" ref="L39" si="1232">ROUND(K39*0.35,0)</f>
        <v>29</v>
      </c>
      <c r="M39" s="138"/>
      <c r="N39" s="134"/>
      <c r="O39" s="9">
        <v>80</v>
      </c>
      <c r="P39" s="9">
        <v>80</v>
      </c>
      <c r="Q39" s="9">
        <v>80</v>
      </c>
      <c r="R39" s="20" t="s">
        <v>24</v>
      </c>
      <c r="S39" s="20" t="s">
        <v>24</v>
      </c>
      <c r="T39" s="20" t="s">
        <v>24</v>
      </c>
      <c r="U39" s="20" t="s">
        <v>24</v>
      </c>
      <c r="V39" s="20">
        <f t="shared" ref="V39" si="1233">ROUND((((O39)+(2*P39)+(3*Q39))/6),0)</f>
        <v>80</v>
      </c>
      <c r="W39" s="20">
        <f t="shared" ref="W39:W42" si="1234">ROUND(V39*0.5,0)</f>
        <v>40</v>
      </c>
      <c r="X39" s="138"/>
      <c r="Y39" s="135"/>
      <c r="Z39" s="22">
        <v>80</v>
      </c>
      <c r="AA39" s="23">
        <v>79</v>
      </c>
      <c r="AB39" s="20">
        <v>80</v>
      </c>
      <c r="AC39" s="20" t="s">
        <v>24</v>
      </c>
      <c r="AD39" s="20" t="s">
        <v>24</v>
      </c>
      <c r="AE39" s="20" t="s">
        <v>24</v>
      </c>
      <c r="AF39" s="20" t="s">
        <v>24</v>
      </c>
      <c r="AG39" s="20">
        <f t="shared" ref="AG39" si="1235">ROUND((((Z39)+(2*AA39)+(3*AB39))/6),0)</f>
        <v>80</v>
      </c>
      <c r="AH39" s="20">
        <f t="shared" si="762"/>
        <v>16</v>
      </c>
      <c r="AI39" s="138"/>
      <c r="AJ39" s="135"/>
      <c r="AK39" s="9">
        <v>73</v>
      </c>
      <c r="AL39" s="9">
        <v>73</v>
      </c>
      <c r="AM39" s="9">
        <v>73</v>
      </c>
      <c r="AN39" s="20" t="s">
        <v>24</v>
      </c>
      <c r="AO39" s="20" t="s">
        <v>24</v>
      </c>
      <c r="AP39" s="20" t="s">
        <v>24</v>
      </c>
      <c r="AQ39" s="20" t="s">
        <v>24</v>
      </c>
      <c r="AR39" s="20">
        <f t="shared" ref="AR39" si="1236">ROUND((((AK39)+(2*AL39)+(3*AM39))/6),0)</f>
        <v>73</v>
      </c>
      <c r="AS39" s="20">
        <f t="shared" si="764"/>
        <v>15</v>
      </c>
      <c r="AT39" s="138"/>
      <c r="AU39" s="141"/>
      <c r="AV39" s="18">
        <v>75</v>
      </c>
      <c r="AW39" s="18">
        <v>75</v>
      </c>
      <c r="AX39" s="18">
        <v>75</v>
      </c>
      <c r="AY39" s="20" t="s">
        <v>24</v>
      </c>
      <c r="AZ39" s="20" t="s">
        <v>24</v>
      </c>
      <c r="BA39" s="20" t="s">
        <v>24</v>
      </c>
      <c r="BB39" s="20" t="s">
        <v>24</v>
      </c>
      <c r="BC39" s="20">
        <f t="shared" ref="BC39" si="1237">ROUND((((AV39)+(2*AW39)+(3*AX39))/6),0)</f>
        <v>75</v>
      </c>
      <c r="BD39" s="20">
        <f t="shared" ref="BD39" si="1238">ROUND(BC39*0.2,0)</f>
        <v>15</v>
      </c>
      <c r="BE39" s="138"/>
      <c r="BF39" s="141"/>
      <c r="BG39" s="9">
        <v>82</v>
      </c>
      <c r="BH39" s="23">
        <v>80</v>
      </c>
      <c r="BI39" s="23">
        <v>79</v>
      </c>
      <c r="BJ39" s="23" t="s">
        <v>24</v>
      </c>
      <c r="BK39" s="23" t="s">
        <v>24</v>
      </c>
      <c r="BL39" s="23" t="s">
        <v>24</v>
      </c>
      <c r="BM39" s="23" t="s">
        <v>24</v>
      </c>
      <c r="BN39" s="23">
        <f>ROUND((((BG39)+(2*BH39)+(3*BI39))/6),0)</f>
        <v>80</v>
      </c>
      <c r="BO39" s="23">
        <f>ROUND(BN39*0.3,0)</f>
        <v>24</v>
      </c>
      <c r="BP39" s="138"/>
      <c r="BQ39" s="135"/>
      <c r="BR39" s="22"/>
      <c r="BS39" s="23"/>
      <c r="BT39" s="23"/>
      <c r="BU39" s="23" t="s">
        <v>24</v>
      </c>
      <c r="BV39" s="23" t="s">
        <v>24</v>
      </c>
      <c r="BW39" s="23" t="s">
        <v>24</v>
      </c>
      <c r="BX39" s="23" t="s">
        <v>24</v>
      </c>
      <c r="BY39" s="23">
        <v>79</v>
      </c>
      <c r="BZ39" s="23">
        <f t="shared" ref="BZ39" si="1239">ROUND(BY39*0.4,0)</f>
        <v>32</v>
      </c>
      <c r="CA39" s="138"/>
      <c r="CB39" s="135"/>
      <c r="CC39" s="7">
        <v>80</v>
      </c>
      <c r="CD39" s="7">
        <v>80</v>
      </c>
      <c r="CE39" s="7">
        <v>82</v>
      </c>
      <c r="CF39" s="23" t="s">
        <v>24</v>
      </c>
      <c r="CG39" s="23" t="s">
        <v>24</v>
      </c>
      <c r="CH39" s="23" t="s">
        <v>24</v>
      </c>
      <c r="CI39" s="23" t="s">
        <v>24</v>
      </c>
      <c r="CJ39" s="23">
        <f t="shared" ref="CJ39" si="1240">ROUND((((CC39)+(2*CD39)+(3*CE39))/6),0)</f>
        <v>81</v>
      </c>
      <c r="CK39" s="23">
        <f t="shared" ref="CK39" si="1241">ROUND(CJ39*0.1,0)</f>
        <v>8</v>
      </c>
      <c r="CL39" s="138"/>
      <c r="CM39" s="135"/>
      <c r="CN39" s="22">
        <v>80</v>
      </c>
      <c r="CO39" s="23">
        <v>80</v>
      </c>
      <c r="CP39" s="23">
        <v>80</v>
      </c>
      <c r="CQ39" s="23" t="s">
        <v>24</v>
      </c>
      <c r="CR39" s="23" t="s">
        <v>24</v>
      </c>
      <c r="CS39" s="23" t="s">
        <v>24</v>
      </c>
      <c r="CT39" s="23" t="s">
        <v>24</v>
      </c>
      <c r="CU39" s="23">
        <f t="shared" ref="CU39" si="1242">ROUND((((CN39)+(2*CO39)+(3*CP39))/6),0)</f>
        <v>80</v>
      </c>
      <c r="CV39" s="23">
        <f t="shared" ref="CV39" si="1243">ROUND(CU39*0.1,0)</f>
        <v>8</v>
      </c>
      <c r="CW39" s="138"/>
      <c r="CX39" s="141"/>
      <c r="CY39" s="9">
        <v>80</v>
      </c>
      <c r="CZ39" s="23">
        <v>80</v>
      </c>
      <c r="DA39" s="23">
        <v>80</v>
      </c>
      <c r="DB39" s="23" t="s">
        <v>24</v>
      </c>
      <c r="DC39" s="23" t="s">
        <v>24</v>
      </c>
      <c r="DD39" s="23" t="s">
        <v>24</v>
      </c>
      <c r="DE39" s="23" t="s">
        <v>24</v>
      </c>
      <c r="DF39" s="23">
        <f t="shared" ref="DF39" si="1244">ROUND((((CY39)+(2*CZ39)+(3*DA39))/6),0)</f>
        <v>80</v>
      </c>
      <c r="DG39" s="23">
        <f t="shared" si="773"/>
        <v>8</v>
      </c>
      <c r="DH39" s="138"/>
      <c r="DI39" s="141"/>
      <c r="DJ39" s="18">
        <v>85</v>
      </c>
      <c r="DK39" s="18">
        <v>85</v>
      </c>
      <c r="DL39" s="18">
        <v>85</v>
      </c>
      <c r="DM39" s="23" t="s">
        <v>24</v>
      </c>
      <c r="DN39" s="23" t="s">
        <v>24</v>
      </c>
      <c r="DO39" s="23" t="s">
        <v>24</v>
      </c>
      <c r="DP39" s="23" t="s">
        <v>24</v>
      </c>
      <c r="DQ39" s="23">
        <f t="shared" ref="DQ39" si="1245">ROUND((((DJ39)+(2*DK39)+(3*DL39))/6),0)</f>
        <v>85</v>
      </c>
      <c r="DR39" s="23">
        <f t="shared" ref="DR39" si="1246">ROUND(DQ39*0.3,0)</f>
        <v>26</v>
      </c>
      <c r="DS39" s="138"/>
      <c r="DT39" s="135"/>
      <c r="DU39" s="7">
        <v>74</v>
      </c>
      <c r="DV39" s="7">
        <v>74</v>
      </c>
      <c r="DW39" s="7">
        <v>74</v>
      </c>
      <c r="DX39" s="23" t="s">
        <v>24</v>
      </c>
      <c r="DY39" s="23" t="s">
        <v>24</v>
      </c>
      <c r="DZ39" s="23" t="s">
        <v>24</v>
      </c>
      <c r="EA39" s="23" t="s">
        <v>24</v>
      </c>
      <c r="EB39" s="23">
        <f t="shared" ref="EB39" si="1247">ROUND((((DU39)+(2*DV39)+(3*DW39))/6),0)</f>
        <v>74</v>
      </c>
      <c r="EC39" s="23">
        <f t="shared" ref="EC39" si="1248">ROUND(EB39*0.05,0)</f>
        <v>4</v>
      </c>
      <c r="ED39" s="138"/>
      <c r="EE39" s="141"/>
      <c r="EF39" s="22">
        <v>80</v>
      </c>
      <c r="EG39" s="23">
        <v>80</v>
      </c>
      <c r="EH39" s="23">
        <v>80</v>
      </c>
      <c r="EI39" s="23" t="s">
        <v>24</v>
      </c>
      <c r="EJ39" s="23" t="s">
        <v>24</v>
      </c>
      <c r="EK39" s="23" t="s">
        <v>24</v>
      </c>
      <c r="EL39" s="23" t="s">
        <v>24</v>
      </c>
      <c r="EM39" s="23">
        <f t="shared" ref="EM39" si="1249">ROUND((((EF39)+(2*EG39)+(3*EH39))/6),0)</f>
        <v>80</v>
      </c>
      <c r="EN39" s="23">
        <f t="shared" ref="EN39" si="1250">ROUND(EM39*0.1,0)</f>
        <v>8</v>
      </c>
      <c r="EO39" s="138"/>
      <c r="EP39" s="141"/>
      <c r="EQ39" s="9">
        <v>75</v>
      </c>
      <c r="ER39" s="9">
        <v>75</v>
      </c>
      <c r="ES39" s="9">
        <v>75</v>
      </c>
      <c r="ET39" s="23" t="s">
        <v>24</v>
      </c>
      <c r="EU39" s="23" t="s">
        <v>24</v>
      </c>
      <c r="EV39" s="23" t="s">
        <v>24</v>
      </c>
      <c r="EW39" s="23" t="s">
        <v>24</v>
      </c>
      <c r="EX39" s="23">
        <f t="shared" ref="EX39" si="1251">ROUND((((EQ39)+(2*ER39)+(3*ES39))/6),0)</f>
        <v>75</v>
      </c>
      <c r="EY39" s="23">
        <f t="shared" ref="EY39:EY42" si="1252">ROUND(EX39*0.1,0)</f>
        <v>8</v>
      </c>
      <c r="EZ39" s="138"/>
      <c r="FA39" s="141"/>
      <c r="FB39" s="69">
        <v>80.400000000000006</v>
      </c>
      <c r="FC39" s="70">
        <v>80</v>
      </c>
      <c r="FD39" s="70">
        <v>80.95</v>
      </c>
      <c r="FE39" s="23" t="s">
        <v>24</v>
      </c>
      <c r="FF39" s="23" t="s">
        <v>24</v>
      </c>
      <c r="FG39" s="23" t="s">
        <v>24</v>
      </c>
      <c r="FH39" s="23" t="s">
        <v>24</v>
      </c>
      <c r="FI39" s="23">
        <f t="shared" ref="FI39" si="1253">ROUND((((FB39)+(2*FC39)+(3*FD39))/6),0)</f>
        <v>81</v>
      </c>
      <c r="FJ39" s="23">
        <f t="shared" si="1136"/>
        <v>16</v>
      </c>
      <c r="FK39" s="138"/>
      <c r="FL39" s="141"/>
      <c r="FM39" s="78">
        <v>77.3</v>
      </c>
      <c r="FN39" s="70">
        <v>77</v>
      </c>
      <c r="FO39" s="70">
        <v>77</v>
      </c>
      <c r="FP39" s="23" t="s">
        <v>24</v>
      </c>
      <c r="FQ39" s="23" t="s">
        <v>24</v>
      </c>
      <c r="FR39" s="23" t="s">
        <v>24</v>
      </c>
      <c r="FS39" s="23" t="s">
        <v>24</v>
      </c>
      <c r="FT39" s="23">
        <f t="shared" ref="FT39" si="1254">ROUND((((FM39)+(2*FN39)+(3*FO39))/6),0)</f>
        <v>77</v>
      </c>
      <c r="FU39" s="23">
        <f t="shared" si="1138"/>
        <v>15</v>
      </c>
      <c r="FV39" s="138"/>
      <c r="FW39" s="135"/>
      <c r="FX39" s="22">
        <v>80</v>
      </c>
      <c r="FY39" s="23">
        <v>80</v>
      </c>
      <c r="FZ39" s="23">
        <v>80</v>
      </c>
      <c r="GA39" s="23" t="s">
        <v>24</v>
      </c>
      <c r="GB39" s="23" t="s">
        <v>24</v>
      </c>
      <c r="GC39" s="23" t="s">
        <v>24</v>
      </c>
      <c r="GD39" s="23" t="s">
        <v>24</v>
      </c>
      <c r="GE39" s="23">
        <f t="shared" ref="GE39" si="1255">ROUND((((FX39)+(2*FY39)+(3*FZ39))/6),0)</f>
        <v>80</v>
      </c>
      <c r="GF39" s="23">
        <f t="shared" ref="GF39" si="1256">ROUND(GE39*0.2,0)</f>
        <v>16</v>
      </c>
      <c r="GG39" s="138"/>
      <c r="GH39" s="135"/>
      <c r="GI39" s="144"/>
      <c r="GJ39" s="147"/>
      <c r="GK39" s="150"/>
      <c r="GL39" s="150"/>
      <c r="GM39" s="150"/>
      <c r="GN39" s="150"/>
      <c r="GO39" s="129"/>
      <c r="GP39" s="132"/>
      <c r="GQ39" s="132"/>
      <c r="GR39" s="129"/>
    </row>
    <row r="40" spans="1:200" ht="15.75" customHeight="1" thickBot="1" x14ac:dyDescent="0.3">
      <c r="A40" s="154">
        <v>12</v>
      </c>
      <c r="B40" s="157" t="s">
        <v>89</v>
      </c>
      <c r="C40" s="10" t="s">
        <v>3</v>
      </c>
      <c r="D40" s="16">
        <v>76</v>
      </c>
      <c r="E40" s="6">
        <v>79</v>
      </c>
      <c r="F40" s="6">
        <v>70</v>
      </c>
      <c r="G40" s="26">
        <f t="shared" si="36"/>
        <v>74</v>
      </c>
      <c r="H40" s="6">
        <f t="shared" ref="H40" si="1257">ROUND(G40*0.4,0)</f>
        <v>30</v>
      </c>
      <c r="I40" s="6" t="s">
        <v>24</v>
      </c>
      <c r="J40" s="6" t="s">
        <v>24</v>
      </c>
      <c r="K40" s="6" t="s">
        <v>24</v>
      </c>
      <c r="L40" s="6" t="s">
        <v>24</v>
      </c>
      <c r="M40" s="137">
        <f t="shared" ref="M40" si="1258">H40+J41+L42</f>
        <v>77</v>
      </c>
      <c r="N40" s="133" t="str">
        <f t="shared" ref="N40" si="1259">IF(M40&gt;=75,"T","TT")</f>
        <v>T</v>
      </c>
      <c r="O40" s="17">
        <v>80</v>
      </c>
      <c r="P40" s="6">
        <v>75</v>
      </c>
      <c r="Q40" s="6">
        <v>52</v>
      </c>
      <c r="R40" s="6">
        <f t="shared" ref="R40" si="1260">ROUND((((O40)+(2*P40)+(3*Q40))/6),0)</f>
        <v>64</v>
      </c>
      <c r="S40" s="6">
        <f t="shared" si="1145"/>
        <v>26</v>
      </c>
      <c r="T40" s="6" t="s">
        <v>24</v>
      </c>
      <c r="U40" s="6" t="s">
        <v>24</v>
      </c>
      <c r="V40" s="6" t="s">
        <v>24</v>
      </c>
      <c r="W40" s="6" t="s">
        <v>24</v>
      </c>
      <c r="X40" s="136">
        <f>S40+U41+W42</f>
        <v>77</v>
      </c>
      <c r="Y40" s="133" t="str">
        <f t="shared" ref="Y40" si="1261">IF(X40&gt;=75,"T","TT")</f>
        <v>T</v>
      </c>
      <c r="Z40" s="16">
        <v>80</v>
      </c>
      <c r="AA40" s="6">
        <v>79</v>
      </c>
      <c r="AB40" s="6">
        <v>78</v>
      </c>
      <c r="AC40" s="6">
        <f t="shared" ref="AC40" si="1262">ROUND((((Z40)+(2*AA40)+(3*AB40))/6),0)</f>
        <v>79</v>
      </c>
      <c r="AD40" s="6">
        <f t="shared" si="790"/>
        <v>24</v>
      </c>
      <c r="AE40" s="6" t="s">
        <v>24</v>
      </c>
      <c r="AF40" s="6" t="s">
        <v>24</v>
      </c>
      <c r="AG40" s="6" t="s">
        <v>24</v>
      </c>
      <c r="AH40" s="6" t="s">
        <v>24</v>
      </c>
      <c r="AI40" s="136">
        <f>AD40+AF41+AH42</f>
        <v>80</v>
      </c>
      <c r="AJ40" s="133" t="str">
        <f t="shared" ref="AJ40" si="1263">IF(AI40&gt;=75,"T","TT")</f>
        <v>T</v>
      </c>
      <c r="AK40" s="17">
        <v>75</v>
      </c>
      <c r="AL40" s="6">
        <v>79</v>
      </c>
      <c r="AM40" s="6">
        <v>74</v>
      </c>
      <c r="AN40" s="6">
        <f t="shared" ref="AN40" si="1264">ROUND((((AK40)+(2*AL40)+(3*AM40))/6),0)</f>
        <v>76</v>
      </c>
      <c r="AO40" s="6">
        <f t="shared" si="794"/>
        <v>23</v>
      </c>
      <c r="AP40" s="6" t="s">
        <v>24</v>
      </c>
      <c r="AQ40" s="6" t="s">
        <v>24</v>
      </c>
      <c r="AR40" s="6" t="s">
        <v>24</v>
      </c>
      <c r="AS40" s="6" t="s">
        <v>24</v>
      </c>
      <c r="AT40" s="136">
        <f>AO40+AQ41+AS42</f>
        <v>77</v>
      </c>
      <c r="AU40" s="133" t="str">
        <f t="shared" ref="AU40" si="1265">IF(AT40&gt;=75,"T","TT")</f>
        <v>T</v>
      </c>
      <c r="AV40" s="16">
        <v>79</v>
      </c>
      <c r="AW40" s="16">
        <v>77</v>
      </c>
      <c r="AX40" s="6">
        <v>67</v>
      </c>
      <c r="AY40" s="6">
        <f t="shared" ref="AY40" si="1266">ROUND((((AV40)+(2*AW40)+(3*AX40))/6),0)</f>
        <v>72</v>
      </c>
      <c r="AZ40" s="6">
        <f t="shared" si="684"/>
        <v>50</v>
      </c>
      <c r="BA40" s="6" t="s">
        <v>24</v>
      </c>
      <c r="BB40" s="6" t="s">
        <v>24</v>
      </c>
      <c r="BC40" s="6" t="s">
        <v>24</v>
      </c>
      <c r="BD40" s="6" t="s">
        <v>24</v>
      </c>
      <c r="BE40" s="136">
        <f>AZ40+BB41+BD42</f>
        <v>73</v>
      </c>
      <c r="BF40" s="133" t="str">
        <f t="shared" ref="BF40" si="1267">IF(BE40&gt;=70,"T","TT")</f>
        <v>T</v>
      </c>
      <c r="BG40" s="17">
        <v>82</v>
      </c>
      <c r="BH40" s="6">
        <v>82</v>
      </c>
      <c r="BI40" s="6">
        <v>64</v>
      </c>
      <c r="BJ40" s="6">
        <f>ROUND((((BG40)+(2*BH40)+(3*BI40))/6),0)</f>
        <v>73</v>
      </c>
      <c r="BK40" s="6">
        <f>ROUND(BJ40*0.2,0)</f>
        <v>15</v>
      </c>
      <c r="BL40" s="6" t="s">
        <v>24</v>
      </c>
      <c r="BM40" s="6" t="s">
        <v>24</v>
      </c>
      <c r="BN40" s="6" t="s">
        <v>24</v>
      </c>
      <c r="BO40" s="6" t="s">
        <v>24</v>
      </c>
      <c r="BP40" s="136">
        <f>BK40+BM41+BO42</f>
        <v>81</v>
      </c>
      <c r="BQ40" s="133" t="str">
        <f t="shared" ref="BQ40" si="1268">IF(BP40&gt;=75,"T","TT")</f>
        <v>T</v>
      </c>
      <c r="BR40" s="16"/>
      <c r="BS40" s="6"/>
      <c r="BT40" s="6"/>
      <c r="BU40" s="6">
        <v>76</v>
      </c>
      <c r="BV40" s="6">
        <f t="shared" si="691"/>
        <v>8</v>
      </c>
      <c r="BW40" s="6" t="s">
        <v>24</v>
      </c>
      <c r="BX40" s="6" t="s">
        <v>24</v>
      </c>
      <c r="BY40" s="6" t="s">
        <v>24</v>
      </c>
      <c r="BZ40" s="6" t="s">
        <v>24</v>
      </c>
      <c r="CA40" s="136">
        <f>BV40+BX41+BZ42</f>
        <v>79</v>
      </c>
      <c r="CB40" s="133" t="str">
        <f t="shared" ref="CB40" si="1269">IF(CA40&gt;=75,"T","TT")</f>
        <v>T</v>
      </c>
      <c r="CC40" s="17">
        <v>86</v>
      </c>
      <c r="CD40" s="6">
        <v>75</v>
      </c>
      <c r="CE40" s="6">
        <v>69</v>
      </c>
      <c r="CF40" s="6">
        <f t="shared" ref="CF40" si="1270">ROUND((((CC40)+(2*CD40)+(3*CE40))/6),0)</f>
        <v>74</v>
      </c>
      <c r="CG40" s="6">
        <f t="shared" ref="CG40" si="1271">ROUND(CF40*0.8,0)</f>
        <v>59</v>
      </c>
      <c r="CH40" s="6" t="s">
        <v>24</v>
      </c>
      <c r="CI40" s="6" t="s">
        <v>24</v>
      </c>
      <c r="CJ40" s="6" t="s">
        <v>24</v>
      </c>
      <c r="CK40" s="6" t="s">
        <v>24</v>
      </c>
      <c r="CL40" s="136">
        <f>CG40+CI41+CK42</f>
        <v>75</v>
      </c>
      <c r="CM40" s="133" t="str">
        <f t="shared" ref="CM40" si="1272">IF(CL40&gt;=75,"T","TT")</f>
        <v>T</v>
      </c>
      <c r="CN40" s="16">
        <v>84</v>
      </c>
      <c r="CO40" s="6">
        <v>83</v>
      </c>
      <c r="CP40" s="6">
        <v>64</v>
      </c>
      <c r="CQ40" s="6">
        <f t="shared" ref="CQ40" si="1273">ROUND((((CN40)+(2*CO40)+(3*CP40))/6),0)</f>
        <v>74</v>
      </c>
      <c r="CR40" s="6">
        <f t="shared" si="697"/>
        <v>52</v>
      </c>
      <c r="CS40" s="6" t="s">
        <v>24</v>
      </c>
      <c r="CT40" s="6" t="s">
        <v>24</v>
      </c>
      <c r="CU40" s="6" t="s">
        <v>24</v>
      </c>
      <c r="CV40" s="6" t="s">
        <v>24</v>
      </c>
      <c r="CW40" s="136">
        <f>CR40+CT41+CV42</f>
        <v>76</v>
      </c>
      <c r="CX40" s="139" t="str">
        <f t="shared" ref="CX40" si="1274">IF(CW40&gt;=75,"T","TT")</f>
        <v>T</v>
      </c>
      <c r="CY40" s="17">
        <v>80</v>
      </c>
      <c r="CZ40" s="6">
        <v>88</v>
      </c>
      <c r="DA40" s="6">
        <v>88</v>
      </c>
      <c r="DB40" s="6">
        <f t="shared" ref="DB40" si="1275">ROUND((((CY40)+(2*CZ40)+(3*DA40))/6),0)</f>
        <v>87</v>
      </c>
      <c r="DC40" s="6">
        <f t="shared" si="817"/>
        <v>61</v>
      </c>
      <c r="DD40" s="6" t="s">
        <v>24</v>
      </c>
      <c r="DE40" s="6" t="s">
        <v>24</v>
      </c>
      <c r="DF40" s="6" t="s">
        <v>24</v>
      </c>
      <c r="DG40" s="6" t="s">
        <v>24</v>
      </c>
      <c r="DH40" s="136">
        <f>DC40+DE41+DG42</f>
        <v>85</v>
      </c>
      <c r="DI40" s="133" t="str">
        <f t="shared" ref="DI40" si="1276">IF(DH40&gt;=75,"T","TT")</f>
        <v>T</v>
      </c>
      <c r="DJ40" s="16">
        <v>83</v>
      </c>
      <c r="DK40" s="6">
        <v>76</v>
      </c>
      <c r="DL40" s="6">
        <v>60</v>
      </c>
      <c r="DM40" s="6">
        <f t="shared" ref="DM40" si="1277">ROUND((((DJ40)+(2*DK40)+(3*DL40))/6),0)</f>
        <v>69</v>
      </c>
      <c r="DN40" s="6">
        <f t="shared" ref="DN40" si="1278">ROUND(DM40*0.5,0)</f>
        <v>35</v>
      </c>
      <c r="DO40" s="6" t="s">
        <v>24</v>
      </c>
      <c r="DP40" s="6" t="s">
        <v>24</v>
      </c>
      <c r="DQ40" s="6" t="s">
        <v>24</v>
      </c>
      <c r="DR40" s="6" t="s">
        <v>24</v>
      </c>
      <c r="DS40" s="136">
        <f>DN40+DP41+DR42</f>
        <v>78</v>
      </c>
      <c r="DT40" s="133" t="str">
        <f t="shared" ref="DT40" si="1279">IF(DS40&gt;=75,"T","TT")</f>
        <v>T</v>
      </c>
      <c r="DU40" s="17">
        <v>80</v>
      </c>
      <c r="DV40" s="6">
        <v>79</v>
      </c>
      <c r="DW40" s="6">
        <v>60</v>
      </c>
      <c r="DX40" s="6">
        <f t="shared" ref="DX40" si="1280">ROUND((((DU40)+(2*DV40)+(3*DW40))/6),0)</f>
        <v>70</v>
      </c>
      <c r="DY40" s="6">
        <f t="shared" ref="DY40" si="1281">ROUND(DX40*0.8,0)</f>
        <v>56</v>
      </c>
      <c r="DZ40" s="6" t="s">
        <v>24</v>
      </c>
      <c r="EA40" s="6" t="s">
        <v>24</v>
      </c>
      <c r="EB40" s="6" t="s">
        <v>24</v>
      </c>
      <c r="EC40" s="6" t="s">
        <v>24</v>
      </c>
      <c r="ED40" s="136">
        <f>DY40+EA41+EC42</f>
        <v>72</v>
      </c>
      <c r="EE40" s="133" t="str">
        <f t="shared" ref="EE40" si="1282">IF(ED40&gt;=70,"T","TT")</f>
        <v>T</v>
      </c>
      <c r="EF40" s="16">
        <v>75</v>
      </c>
      <c r="EG40" s="6">
        <v>77</v>
      </c>
      <c r="EH40" s="6">
        <v>63</v>
      </c>
      <c r="EI40" s="6">
        <f t="shared" ref="EI40" si="1283">ROUND((((EF40)+(2*EG40)+(3*EH40))/6),0)</f>
        <v>70</v>
      </c>
      <c r="EJ40" s="6">
        <f t="shared" ref="EJ40" si="1284">ROUND(EI40*0.6,0)</f>
        <v>42</v>
      </c>
      <c r="EK40" s="6" t="s">
        <v>24</v>
      </c>
      <c r="EL40" s="6" t="s">
        <v>24</v>
      </c>
      <c r="EM40" s="6" t="s">
        <v>24</v>
      </c>
      <c r="EN40" s="6" t="s">
        <v>24</v>
      </c>
      <c r="EO40" s="136">
        <f>EJ40+EL41+EN42</f>
        <v>73</v>
      </c>
      <c r="EP40" s="133" t="str">
        <f t="shared" ref="EP40" si="1285">IF(EO40&gt;=70,"T","TT")</f>
        <v>T</v>
      </c>
      <c r="EQ40" s="17">
        <v>76</v>
      </c>
      <c r="ER40" s="17">
        <v>76</v>
      </c>
      <c r="ES40" s="6">
        <v>61</v>
      </c>
      <c r="ET40" s="6">
        <f t="shared" ref="ET40" si="1286">ROUND((((EQ40)+(2*ER40)+(3*ES40))/6),0)</f>
        <v>69</v>
      </c>
      <c r="EU40" s="6">
        <f t="shared" si="1187"/>
        <v>48</v>
      </c>
      <c r="EV40" s="6" t="s">
        <v>24</v>
      </c>
      <c r="EW40" s="6" t="s">
        <v>24</v>
      </c>
      <c r="EX40" s="6" t="s">
        <v>24</v>
      </c>
      <c r="EY40" s="6" t="s">
        <v>24</v>
      </c>
      <c r="EZ40" s="136">
        <f>EU40+EW41+EY42</f>
        <v>72</v>
      </c>
      <c r="FA40" s="133" t="str">
        <f t="shared" ref="FA40" si="1287">IF(EZ40&gt;=70,"T","TT")</f>
        <v>T</v>
      </c>
      <c r="FB40" s="71">
        <v>78.833333333333329</v>
      </c>
      <c r="FC40" s="26">
        <v>78.333333333333329</v>
      </c>
      <c r="FD40" s="26">
        <v>58</v>
      </c>
      <c r="FE40" s="6">
        <f t="shared" ref="FE40" si="1288">ROUND((((FB40)+(2*FC40)+(3*FD40))/6),0)</f>
        <v>68</v>
      </c>
      <c r="FF40" s="6">
        <f t="shared" ref="FF40" si="1289">ROUND(FE40*0.3,0)</f>
        <v>20</v>
      </c>
      <c r="FG40" s="6" t="s">
        <v>24</v>
      </c>
      <c r="FH40" s="6" t="s">
        <v>24</v>
      </c>
      <c r="FI40" s="6" t="s">
        <v>24</v>
      </c>
      <c r="FJ40" s="6" t="s">
        <v>24</v>
      </c>
      <c r="FK40" s="136">
        <f>FF40+FH41+FJ42</f>
        <v>77</v>
      </c>
      <c r="FL40" s="133" t="str">
        <f t="shared" ref="FL40" si="1290">IF(FK40&gt;=75,"T","TT")</f>
        <v>T</v>
      </c>
      <c r="FM40" s="76">
        <v>93</v>
      </c>
      <c r="FN40" s="26">
        <v>82</v>
      </c>
      <c r="FO40" s="6">
        <v>70</v>
      </c>
      <c r="FP40" s="6">
        <f t="shared" ref="FP40" si="1291">ROUND((((FM40)+(2*FN40)+(3*FO40))/6),0)</f>
        <v>78</v>
      </c>
      <c r="FQ40" s="6">
        <f t="shared" si="1076"/>
        <v>31</v>
      </c>
      <c r="FR40" s="6" t="s">
        <v>24</v>
      </c>
      <c r="FS40" s="6" t="s">
        <v>24</v>
      </c>
      <c r="FT40" s="6" t="s">
        <v>24</v>
      </c>
      <c r="FU40" s="6" t="s">
        <v>24</v>
      </c>
      <c r="FV40" s="136">
        <f>FQ40+FS41+FU42</f>
        <v>78</v>
      </c>
      <c r="FW40" s="133" t="str">
        <f t="shared" ref="FW40" si="1292">IF(FV40&gt;=75,"T","TT")</f>
        <v>T</v>
      </c>
      <c r="FX40" s="16">
        <v>83</v>
      </c>
      <c r="FY40" s="6">
        <v>76</v>
      </c>
      <c r="FZ40" s="6">
        <v>98</v>
      </c>
      <c r="GA40" s="28">
        <f t="shared" ref="GA40" si="1293">ROUND((((FX40)+(2*FY40)+(3*FZ40))/6),0)</f>
        <v>88</v>
      </c>
      <c r="GB40" s="28">
        <f t="shared" ref="GB40" si="1294">ROUND(GA40*0.3,0)</f>
        <v>26</v>
      </c>
      <c r="GC40" s="28" t="s">
        <v>24</v>
      </c>
      <c r="GD40" s="28" t="s">
        <v>24</v>
      </c>
      <c r="GE40" s="28" t="s">
        <v>24</v>
      </c>
      <c r="GF40" s="28" t="s">
        <v>24</v>
      </c>
      <c r="GG40" s="136">
        <f>GB40+GD41+GF42</f>
        <v>83</v>
      </c>
      <c r="GH40" s="133" t="str">
        <f t="shared" ref="GH40" si="1295">IF(GG40&gt;=75,"T","TT")</f>
        <v>T</v>
      </c>
      <c r="GI40" s="142">
        <f>M40+X40+AI40+AT40+BE40+BP40+CA40+CL40+CW40+DH40+DS40+ED40+EO40+EZ40+FK40+FV40+GG40</f>
        <v>1313</v>
      </c>
      <c r="GJ40" s="145">
        <f t="shared" si="102"/>
        <v>77.235294117647058</v>
      </c>
      <c r="GK40" s="148">
        <f t="shared" ref="GK40" si="1296">17-GL40</f>
        <v>17</v>
      </c>
      <c r="GL40" s="148">
        <f t="shared" ref="GL40" si="1297">COUNTIF(C40:GH40,"TT")</f>
        <v>0</v>
      </c>
      <c r="GM40" s="148" t="str">
        <f t="shared" ref="GM40" si="1298">IF(GL40&lt;=3,"N","TN")</f>
        <v>N</v>
      </c>
      <c r="GN40" s="148">
        <f>RANK(GI40,$GI$7:$GI$138,0)</f>
        <v>10</v>
      </c>
      <c r="GO40" s="127" t="str">
        <f t="shared" ref="GO40" si="1299">IF(AND(AI40&gt;=75,AT40&gt;=75,FV40&gt;=75),"YA","TIDAK")</f>
        <v>YA</v>
      </c>
      <c r="GP40" s="130" t="str">
        <f t="shared" ref="GP40" si="1300">IF(AND(BE40&gt;=70,ED40&gt;=70,EO40&gt;=70,EZ40&gt;=70),"YA","TIDAK")</f>
        <v>YA</v>
      </c>
      <c r="GQ40" s="130" t="str">
        <f t="shared" ref="GQ40" si="1301">IF(AND(CL40&gt;=75,CW40&gt;=75,DH40&gt;=75,DS40&gt;=75),"YA","TIDAK")</f>
        <v>YA</v>
      </c>
      <c r="GR40" s="127"/>
    </row>
    <row r="41" spans="1:200" ht="15.75" customHeight="1" thickBot="1" x14ac:dyDescent="0.3">
      <c r="A41" s="155"/>
      <c r="B41" s="158"/>
      <c r="C41" s="11" t="s">
        <v>4</v>
      </c>
      <c r="D41" s="18">
        <v>77</v>
      </c>
      <c r="E41" s="8">
        <v>76</v>
      </c>
      <c r="F41" s="8">
        <v>78</v>
      </c>
      <c r="G41" s="26" t="s">
        <v>24</v>
      </c>
      <c r="H41" s="8" t="s">
        <v>24</v>
      </c>
      <c r="I41" s="8">
        <f t="shared" ref="I41" si="1302">ROUND((((D41)+(2*E41)+(3*F41))/6),0)</f>
        <v>77</v>
      </c>
      <c r="J41" s="8">
        <f t="shared" ref="J41" si="1303">ROUND(I41*0.25,0)</f>
        <v>19</v>
      </c>
      <c r="K41" s="8" t="s">
        <v>24</v>
      </c>
      <c r="L41" s="8" t="s">
        <v>24</v>
      </c>
      <c r="M41" s="137"/>
      <c r="N41" s="134"/>
      <c r="O41" s="7">
        <v>75</v>
      </c>
      <c r="P41" s="7">
        <v>75</v>
      </c>
      <c r="Q41" s="7">
        <v>75</v>
      </c>
      <c r="R41" s="8" t="s">
        <v>24</v>
      </c>
      <c r="S41" s="8" t="s">
        <v>24</v>
      </c>
      <c r="T41" s="8">
        <f t="shared" ref="T41" si="1304">ROUND((((O41)+(2*P41)+(3*Q41))/6),0)</f>
        <v>75</v>
      </c>
      <c r="U41" s="8">
        <f t="shared" si="1208"/>
        <v>8</v>
      </c>
      <c r="V41" s="8" t="s">
        <v>24</v>
      </c>
      <c r="W41" s="8" t="s">
        <v>24</v>
      </c>
      <c r="X41" s="137"/>
      <c r="Y41" s="134"/>
      <c r="Z41" s="18">
        <v>80</v>
      </c>
      <c r="AA41" s="8">
        <v>79</v>
      </c>
      <c r="AB41" s="8">
        <v>80</v>
      </c>
      <c r="AC41" s="8" t="s">
        <v>24</v>
      </c>
      <c r="AD41" s="8" t="s">
        <v>24</v>
      </c>
      <c r="AE41" s="8">
        <f t="shared" ref="AE41" si="1305">ROUND((((Z41)+(2*AA41)+(3*AB41))/6),0)</f>
        <v>80</v>
      </c>
      <c r="AF41" s="8">
        <f t="shared" si="852"/>
        <v>40</v>
      </c>
      <c r="AG41" s="8" t="s">
        <v>24</v>
      </c>
      <c r="AH41" s="8" t="s">
        <v>24</v>
      </c>
      <c r="AI41" s="137"/>
      <c r="AJ41" s="134"/>
      <c r="AK41" s="7">
        <v>79</v>
      </c>
      <c r="AL41" s="7">
        <v>77</v>
      </c>
      <c r="AM41" s="7">
        <v>78</v>
      </c>
      <c r="AN41" s="8" t="s">
        <v>24</v>
      </c>
      <c r="AO41" s="8" t="s">
        <v>24</v>
      </c>
      <c r="AP41" s="8">
        <f t="shared" ref="AP41" si="1306">ROUND((((AK41)+(2*AL41)+(3*AM41))/6),0)</f>
        <v>78</v>
      </c>
      <c r="AQ41" s="8">
        <f t="shared" si="854"/>
        <v>39</v>
      </c>
      <c r="AR41" s="8" t="s">
        <v>24</v>
      </c>
      <c r="AS41" s="8" t="s">
        <v>24</v>
      </c>
      <c r="AT41" s="137"/>
      <c r="AU41" s="134"/>
      <c r="AV41" s="18">
        <v>75</v>
      </c>
      <c r="AW41" s="18">
        <v>75</v>
      </c>
      <c r="AX41" s="18">
        <v>75</v>
      </c>
      <c r="AY41" s="8" t="s">
        <v>24</v>
      </c>
      <c r="AZ41" s="8" t="s">
        <v>24</v>
      </c>
      <c r="BA41" s="8">
        <f t="shared" ref="BA41" si="1307">ROUND((((AV41)+(2*AW41)+(3*AX41))/6),0)</f>
        <v>75</v>
      </c>
      <c r="BB41" s="8">
        <f t="shared" si="741"/>
        <v>8</v>
      </c>
      <c r="BC41" s="8" t="s">
        <v>24</v>
      </c>
      <c r="BD41" s="8" t="s">
        <v>24</v>
      </c>
      <c r="BE41" s="137"/>
      <c r="BF41" s="134"/>
      <c r="BG41" s="7">
        <v>84</v>
      </c>
      <c r="BH41" s="8">
        <v>84</v>
      </c>
      <c r="BI41" s="8">
        <v>82</v>
      </c>
      <c r="BJ41" s="8" t="s">
        <v>24</v>
      </c>
      <c r="BK41" s="8" t="s">
        <v>24</v>
      </c>
      <c r="BL41" s="8">
        <f>ROUND((((BG41)+(2*BH41)+(3*BI41))/6),0)</f>
        <v>83</v>
      </c>
      <c r="BM41" s="8">
        <f>ROUND(BL41*0.5,0)</f>
        <v>42</v>
      </c>
      <c r="BN41" s="8" t="s">
        <v>24</v>
      </c>
      <c r="BO41" s="8" t="s">
        <v>24</v>
      </c>
      <c r="BP41" s="137"/>
      <c r="BQ41" s="134"/>
      <c r="BR41" s="18"/>
      <c r="BS41" s="8"/>
      <c r="BT41" s="8"/>
      <c r="BU41" s="8" t="s">
        <v>24</v>
      </c>
      <c r="BV41" s="8" t="s">
        <v>24</v>
      </c>
      <c r="BW41" s="8">
        <v>78</v>
      </c>
      <c r="BX41" s="8">
        <f t="shared" si="744"/>
        <v>39</v>
      </c>
      <c r="BY41" s="8" t="s">
        <v>24</v>
      </c>
      <c r="BZ41" s="8" t="s">
        <v>24</v>
      </c>
      <c r="CA41" s="137"/>
      <c r="CB41" s="134"/>
      <c r="CC41" s="7">
        <v>80</v>
      </c>
      <c r="CD41" s="7">
        <v>80</v>
      </c>
      <c r="CE41" s="7">
        <v>83</v>
      </c>
      <c r="CF41" s="8" t="s">
        <v>24</v>
      </c>
      <c r="CG41" s="8" t="s">
        <v>24</v>
      </c>
      <c r="CH41" s="8">
        <f t="shared" ref="CH41" si="1308">ROUND((((CC41)+(2*CD41)+(3*CE41))/6),0)</f>
        <v>82</v>
      </c>
      <c r="CI41" s="8">
        <f t="shared" ref="CI41" si="1309">ROUND(CH41*0.1,0)</f>
        <v>8</v>
      </c>
      <c r="CJ41" s="8" t="s">
        <v>24</v>
      </c>
      <c r="CK41" s="8" t="s">
        <v>24</v>
      </c>
      <c r="CL41" s="137"/>
      <c r="CM41" s="134"/>
      <c r="CN41" s="18">
        <v>85</v>
      </c>
      <c r="CO41" s="8">
        <v>82</v>
      </c>
      <c r="CP41" s="8">
        <v>80</v>
      </c>
      <c r="CQ41" s="8" t="s">
        <v>24</v>
      </c>
      <c r="CR41" s="8" t="s">
        <v>24</v>
      </c>
      <c r="CS41" s="8">
        <f t="shared" ref="CS41" si="1310">ROUND((((CN41)+(2*CO41)+(3*CP41))/6),0)</f>
        <v>82</v>
      </c>
      <c r="CT41" s="8">
        <f t="shared" si="746"/>
        <v>16</v>
      </c>
      <c r="CU41" s="8" t="s">
        <v>24</v>
      </c>
      <c r="CV41" s="8" t="s">
        <v>24</v>
      </c>
      <c r="CW41" s="137"/>
      <c r="CX41" s="140"/>
      <c r="CY41" s="7">
        <v>80</v>
      </c>
      <c r="CZ41" s="8">
        <v>80</v>
      </c>
      <c r="DA41" s="8">
        <v>80</v>
      </c>
      <c r="DB41" s="8" t="s">
        <v>24</v>
      </c>
      <c r="DC41" s="8" t="s">
        <v>24</v>
      </c>
      <c r="DD41" s="8">
        <f t="shared" ref="DD41" si="1311">ROUND((((CY41)+(2*CZ41)+(3*DA41))/6),0)</f>
        <v>80</v>
      </c>
      <c r="DE41" s="8">
        <f t="shared" si="865"/>
        <v>16</v>
      </c>
      <c r="DF41" s="8" t="s">
        <v>24</v>
      </c>
      <c r="DG41" s="8" t="s">
        <v>24</v>
      </c>
      <c r="DH41" s="137"/>
      <c r="DI41" s="134"/>
      <c r="DJ41" s="18">
        <v>86</v>
      </c>
      <c r="DK41" s="8">
        <v>85</v>
      </c>
      <c r="DL41" s="8">
        <v>87</v>
      </c>
      <c r="DM41" s="8" t="s">
        <v>24</v>
      </c>
      <c r="DN41" s="8" t="s">
        <v>24</v>
      </c>
      <c r="DO41" s="8">
        <f t="shared" ref="DO41" si="1312">ROUND((((DJ41)+(2*DK41)+(3*DL41))/6),0)</f>
        <v>86</v>
      </c>
      <c r="DP41" s="8">
        <f t="shared" ref="DP41" si="1313">ROUND(DO41*0.2,0)</f>
        <v>17</v>
      </c>
      <c r="DQ41" s="8" t="s">
        <v>24</v>
      </c>
      <c r="DR41" s="8" t="s">
        <v>24</v>
      </c>
      <c r="DS41" s="137"/>
      <c r="DT41" s="134"/>
      <c r="DU41" s="7">
        <v>78</v>
      </c>
      <c r="DV41" s="7">
        <v>78</v>
      </c>
      <c r="DW41" s="7">
        <v>78</v>
      </c>
      <c r="DX41" s="8" t="s">
        <v>24</v>
      </c>
      <c r="DY41" s="8" t="s">
        <v>24</v>
      </c>
      <c r="DZ41" s="8">
        <f t="shared" ref="DZ41" si="1314">ROUND((((DU41)+(2*DV41)+(3*DW41))/6),0)</f>
        <v>78</v>
      </c>
      <c r="EA41" s="8">
        <f t="shared" ref="EA41" si="1315">ROUND(DZ41*0.15,0)</f>
        <v>12</v>
      </c>
      <c r="EB41" s="8" t="s">
        <v>24</v>
      </c>
      <c r="EC41" s="8" t="s">
        <v>24</v>
      </c>
      <c r="ED41" s="137"/>
      <c r="EE41" s="134"/>
      <c r="EF41" s="18">
        <v>78</v>
      </c>
      <c r="EG41" s="8">
        <v>78</v>
      </c>
      <c r="EH41" s="8">
        <v>78</v>
      </c>
      <c r="EI41" s="8" t="s">
        <v>24</v>
      </c>
      <c r="EJ41" s="8" t="s">
        <v>24</v>
      </c>
      <c r="EK41" s="8">
        <f t="shared" ref="EK41" si="1316">ROUND((((EF41)+(2*EG41)+(3*EH41))/6),0)</f>
        <v>78</v>
      </c>
      <c r="EL41" s="8">
        <f t="shared" ref="EL41" si="1317">ROUND(EK41*0.3,0)</f>
        <v>23</v>
      </c>
      <c r="EM41" s="8" t="s">
        <v>24</v>
      </c>
      <c r="EN41" s="8" t="s">
        <v>24</v>
      </c>
      <c r="EO41" s="137"/>
      <c r="EP41" s="134"/>
      <c r="EQ41" s="7">
        <v>78</v>
      </c>
      <c r="ER41" s="7">
        <v>78</v>
      </c>
      <c r="ES41" s="7">
        <v>78</v>
      </c>
      <c r="ET41" s="8" t="s">
        <v>24</v>
      </c>
      <c r="EU41" s="8" t="s">
        <v>24</v>
      </c>
      <c r="EV41" s="8">
        <f t="shared" ref="EV41" si="1318">ROUND((((EQ41)+(2*ER41)+(3*ES41))/6),0)</f>
        <v>78</v>
      </c>
      <c r="EW41" s="8">
        <f t="shared" si="1226"/>
        <v>16</v>
      </c>
      <c r="EX41" s="8" t="s">
        <v>24</v>
      </c>
      <c r="EY41" s="8" t="s">
        <v>24</v>
      </c>
      <c r="EZ41" s="137"/>
      <c r="FA41" s="134"/>
      <c r="FB41" s="66">
        <v>80.52</v>
      </c>
      <c r="FC41" s="29">
        <v>80</v>
      </c>
      <c r="FD41" s="29">
        <v>81.069999999999993</v>
      </c>
      <c r="FE41" s="8" t="s">
        <v>24</v>
      </c>
      <c r="FF41" s="8" t="s">
        <v>24</v>
      </c>
      <c r="FG41" s="8">
        <f t="shared" ref="FG41" si="1319">ROUND((((FB41)+(2*FC41)+(3*FD41))/6),0)</f>
        <v>81</v>
      </c>
      <c r="FH41" s="8">
        <f t="shared" ref="FH41" si="1320">ROUND(FG41*0.5,0)</f>
        <v>41</v>
      </c>
      <c r="FI41" s="8" t="s">
        <v>24</v>
      </c>
      <c r="FJ41" s="8" t="s">
        <v>24</v>
      </c>
      <c r="FK41" s="137"/>
      <c r="FL41" s="134"/>
      <c r="FM41" s="74">
        <v>78.5</v>
      </c>
      <c r="FN41" s="29">
        <v>79</v>
      </c>
      <c r="FO41" s="29">
        <v>79</v>
      </c>
      <c r="FP41" s="8" t="s">
        <v>24</v>
      </c>
      <c r="FQ41" s="8" t="s">
        <v>24</v>
      </c>
      <c r="FR41" s="8">
        <f t="shared" ref="FR41" si="1321">ROUND((((FM41)+(2*FN41)+(3*FO41))/6),0)</f>
        <v>79</v>
      </c>
      <c r="FS41" s="8">
        <f t="shared" si="1112"/>
        <v>32</v>
      </c>
      <c r="FT41" s="8" t="s">
        <v>24</v>
      </c>
      <c r="FU41" s="8" t="s">
        <v>24</v>
      </c>
      <c r="FV41" s="137"/>
      <c r="FW41" s="134"/>
      <c r="FX41" s="18">
        <v>82</v>
      </c>
      <c r="FY41" s="18">
        <v>78</v>
      </c>
      <c r="FZ41" s="18">
        <v>82</v>
      </c>
      <c r="GA41" s="23" t="s">
        <v>24</v>
      </c>
      <c r="GB41" s="23" t="s">
        <v>24</v>
      </c>
      <c r="GC41" s="23">
        <f t="shared" ref="GC41" si="1322">ROUND((((FX41)+(2*FY41)+(3*FZ41))/6),0)</f>
        <v>81</v>
      </c>
      <c r="GD41" s="23">
        <f t="shared" ref="GD41" si="1323">ROUND(GC41*0.5,0)</f>
        <v>41</v>
      </c>
      <c r="GE41" s="23" t="s">
        <v>24</v>
      </c>
      <c r="GF41" s="23" t="s">
        <v>24</v>
      </c>
      <c r="GG41" s="137"/>
      <c r="GH41" s="134"/>
      <c r="GI41" s="143"/>
      <c r="GJ41" s="146"/>
      <c r="GK41" s="149"/>
      <c r="GL41" s="149"/>
      <c r="GM41" s="149"/>
      <c r="GN41" s="149"/>
      <c r="GO41" s="128"/>
      <c r="GP41" s="131"/>
      <c r="GQ41" s="131"/>
      <c r="GR41" s="128"/>
    </row>
    <row r="42" spans="1:200" ht="15.75" customHeight="1" thickBot="1" x14ac:dyDescent="0.3">
      <c r="A42" s="156"/>
      <c r="B42" s="159"/>
      <c r="C42" s="12" t="s">
        <v>5</v>
      </c>
      <c r="D42" s="19">
        <v>80</v>
      </c>
      <c r="E42" s="20">
        <v>78</v>
      </c>
      <c r="F42" s="20">
        <v>83</v>
      </c>
      <c r="G42" s="26" t="s">
        <v>24</v>
      </c>
      <c r="H42" s="20" t="s">
        <v>24</v>
      </c>
      <c r="I42" s="20" t="s">
        <v>24</v>
      </c>
      <c r="J42" s="20" t="s">
        <v>24</v>
      </c>
      <c r="K42" s="20">
        <f t="shared" ref="K42" si="1324">ROUND((((D42)+(2*E42)+(3*F42))/6),0)</f>
        <v>81</v>
      </c>
      <c r="L42" s="20">
        <f t="shared" ref="L42" si="1325">ROUND(K42*0.35,0)</f>
        <v>28</v>
      </c>
      <c r="M42" s="138"/>
      <c r="N42" s="135"/>
      <c r="O42" s="21">
        <v>85</v>
      </c>
      <c r="P42" s="21">
        <v>85</v>
      </c>
      <c r="Q42" s="21">
        <v>85</v>
      </c>
      <c r="R42" s="20" t="s">
        <v>24</v>
      </c>
      <c r="S42" s="20" t="s">
        <v>24</v>
      </c>
      <c r="T42" s="20" t="s">
        <v>24</v>
      </c>
      <c r="U42" s="20" t="s">
        <v>24</v>
      </c>
      <c r="V42" s="20">
        <f t="shared" ref="V42" si="1326">ROUND((((O42)+(2*P42)+(3*Q42))/6),0)</f>
        <v>85</v>
      </c>
      <c r="W42" s="20">
        <f t="shared" si="1234"/>
        <v>43</v>
      </c>
      <c r="X42" s="138"/>
      <c r="Y42" s="135"/>
      <c r="Z42" s="19">
        <v>81</v>
      </c>
      <c r="AA42" s="20">
        <v>80</v>
      </c>
      <c r="AB42" s="20">
        <v>82</v>
      </c>
      <c r="AC42" s="20" t="s">
        <v>24</v>
      </c>
      <c r="AD42" s="20" t="s">
        <v>24</v>
      </c>
      <c r="AE42" s="20" t="s">
        <v>24</v>
      </c>
      <c r="AF42" s="20" t="s">
        <v>24</v>
      </c>
      <c r="AG42" s="20">
        <f t="shared" ref="AG42" si="1327">ROUND((((Z42)+(2*AA42)+(3*AB42))/6),0)</f>
        <v>81</v>
      </c>
      <c r="AH42" s="20">
        <f t="shared" si="879"/>
        <v>16</v>
      </c>
      <c r="AI42" s="138"/>
      <c r="AJ42" s="135"/>
      <c r="AK42" s="7">
        <v>75</v>
      </c>
      <c r="AL42" s="7">
        <v>75</v>
      </c>
      <c r="AM42" s="7">
        <v>75</v>
      </c>
      <c r="AN42" s="20" t="s">
        <v>24</v>
      </c>
      <c r="AO42" s="20" t="s">
        <v>24</v>
      </c>
      <c r="AP42" s="20" t="s">
        <v>24</v>
      </c>
      <c r="AQ42" s="20" t="s">
        <v>24</v>
      </c>
      <c r="AR42" s="20">
        <f t="shared" ref="AR42" si="1328">ROUND((((AK42)+(2*AL42)+(3*AM42))/6),0)</f>
        <v>75</v>
      </c>
      <c r="AS42" s="20">
        <f t="shared" si="881"/>
        <v>15</v>
      </c>
      <c r="AT42" s="138"/>
      <c r="AU42" s="135"/>
      <c r="AV42" s="18">
        <v>80</v>
      </c>
      <c r="AW42" s="18">
        <v>75</v>
      </c>
      <c r="AX42" s="18">
        <v>75</v>
      </c>
      <c r="AY42" s="20" t="s">
        <v>24</v>
      </c>
      <c r="AZ42" s="20" t="s">
        <v>24</v>
      </c>
      <c r="BA42" s="20" t="s">
        <v>24</v>
      </c>
      <c r="BB42" s="20" t="s">
        <v>24</v>
      </c>
      <c r="BC42" s="20">
        <f t="shared" ref="BC42" si="1329">ROUND((((AV42)+(2*AW42)+(3*AX42))/6),0)</f>
        <v>76</v>
      </c>
      <c r="BD42" s="20">
        <f t="shared" si="766"/>
        <v>15</v>
      </c>
      <c r="BE42" s="138"/>
      <c r="BF42" s="135"/>
      <c r="BG42" s="21">
        <v>80</v>
      </c>
      <c r="BH42" s="20">
        <v>80</v>
      </c>
      <c r="BI42" s="20">
        <v>80</v>
      </c>
      <c r="BJ42" s="23" t="s">
        <v>24</v>
      </c>
      <c r="BK42" s="23" t="s">
        <v>24</v>
      </c>
      <c r="BL42" s="23" t="s">
        <v>24</v>
      </c>
      <c r="BM42" s="23" t="s">
        <v>24</v>
      </c>
      <c r="BN42" s="23">
        <f>ROUND((((BG42)+(2*BH42)+(3*BI42))/6),0)</f>
        <v>80</v>
      </c>
      <c r="BO42" s="23">
        <f>ROUND(BN42*0.3,0)</f>
        <v>24</v>
      </c>
      <c r="BP42" s="138"/>
      <c r="BQ42" s="135"/>
      <c r="BR42" s="19"/>
      <c r="BS42" s="20"/>
      <c r="BT42" s="20"/>
      <c r="BU42" s="23" t="s">
        <v>24</v>
      </c>
      <c r="BV42" s="23" t="s">
        <v>24</v>
      </c>
      <c r="BW42" s="23" t="s">
        <v>24</v>
      </c>
      <c r="BX42" s="23" t="s">
        <v>24</v>
      </c>
      <c r="BY42" s="23">
        <v>79</v>
      </c>
      <c r="BZ42" s="23">
        <f t="shared" si="769"/>
        <v>32</v>
      </c>
      <c r="CA42" s="138"/>
      <c r="CB42" s="135"/>
      <c r="CC42" s="7">
        <v>80</v>
      </c>
      <c r="CD42" s="7">
        <v>80</v>
      </c>
      <c r="CE42" s="7">
        <v>81</v>
      </c>
      <c r="CF42" s="23" t="s">
        <v>24</v>
      </c>
      <c r="CG42" s="23" t="s">
        <v>24</v>
      </c>
      <c r="CH42" s="23" t="s">
        <v>24</v>
      </c>
      <c r="CI42" s="23" t="s">
        <v>24</v>
      </c>
      <c r="CJ42" s="23">
        <f t="shared" ref="CJ42" si="1330">ROUND((((CC42)+(2*CD42)+(3*CE42))/6),0)</f>
        <v>81</v>
      </c>
      <c r="CK42" s="23">
        <f t="shared" ref="CK42" si="1331">ROUND(CJ42*0.1,0)</f>
        <v>8</v>
      </c>
      <c r="CL42" s="138"/>
      <c r="CM42" s="135"/>
      <c r="CN42" s="19">
        <v>82</v>
      </c>
      <c r="CO42" s="20">
        <v>84</v>
      </c>
      <c r="CP42" s="20">
        <v>83</v>
      </c>
      <c r="CQ42" s="23" t="s">
        <v>24</v>
      </c>
      <c r="CR42" s="23" t="s">
        <v>24</v>
      </c>
      <c r="CS42" s="23" t="s">
        <v>24</v>
      </c>
      <c r="CT42" s="23" t="s">
        <v>24</v>
      </c>
      <c r="CU42" s="23">
        <f t="shared" ref="CU42" si="1332">ROUND((((CN42)+(2*CO42)+(3*CP42))/6),0)</f>
        <v>83</v>
      </c>
      <c r="CV42" s="23">
        <f t="shared" si="771"/>
        <v>8</v>
      </c>
      <c r="CW42" s="138"/>
      <c r="CX42" s="141"/>
      <c r="CY42" s="21">
        <v>80</v>
      </c>
      <c r="CZ42" s="20">
        <v>80</v>
      </c>
      <c r="DA42" s="20">
        <v>80</v>
      </c>
      <c r="DB42" s="23" t="s">
        <v>24</v>
      </c>
      <c r="DC42" s="23" t="s">
        <v>24</v>
      </c>
      <c r="DD42" s="23" t="s">
        <v>24</v>
      </c>
      <c r="DE42" s="23" t="s">
        <v>24</v>
      </c>
      <c r="DF42" s="23">
        <f t="shared" ref="DF42" si="1333">ROUND((((CY42)+(2*CZ42)+(3*DA42))/6),0)</f>
        <v>80</v>
      </c>
      <c r="DG42" s="23">
        <f t="shared" si="892"/>
        <v>8</v>
      </c>
      <c r="DH42" s="138"/>
      <c r="DI42" s="135"/>
      <c r="DJ42" s="19">
        <v>86</v>
      </c>
      <c r="DK42" s="20">
        <v>85</v>
      </c>
      <c r="DL42" s="20">
        <v>87</v>
      </c>
      <c r="DM42" s="20" t="s">
        <v>24</v>
      </c>
      <c r="DN42" s="20" t="s">
        <v>24</v>
      </c>
      <c r="DO42" s="20" t="s">
        <v>24</v>
      </c>
      <c r="DP42" s="20" t="s">
        <v>24</v>
      </c>
      <c r="DQ42" s="20">
        <f t="shared" ref="DQ42" si="1334">ROUND((((DJ42)+(2*DK42)+(3*DL42))/6),0)</f>
        <v>86</v>
      </c>
      <c r="DR42" s="20">
        <f t="shared" ref="DR42" si="1335">ROUND(DQ42*0.3,0)</f>
        <v>26</v>
      </c>
      <c r="DS42" s="138"/>
      <c r="DT42" s="135"/>
      <c r="DU42" s="21">
        <v>77</v>
      </c>
      <c r="DV42" s="21">
        <v>77</v>
      </c>
      <c r="DW42" s="21">
        <v>77</v>
      </c>
      <c r="DX42" s="20" t="s">
        <v>24</v>
      </c>
      <c r="DY42" s="20" t="s">
        <v>24</v>
      </c>
      <c r="DZ42" s="20" t="s">
        <v>24</v>
      </c>
      <c r="EA42" s="20" t="s">
        <v>24</v>
      </c>
      <c r="EB42" s="20">
        <f t="shared" ref="EB42" si="1336">ROUND((((DU42)+(2*DV42)+(3*DW42))/6),0)</f>
        <v>77</v>
      </c>
      <c r="EC42" s="20">
        <f t="shared" ref="EC42" si="1337">ROUND(EB42*0.05,0)</f>
        <v>4</v>
      </c>
      <c r="ED42" s="138"/>
      <c r="EE42" s="135"/>
      <c r="EF42" s="19">
        <v>79</v>
      </c>
      <c r="EG42" s="20">
        <v>79</v>
      </c>
      <c r="EH42" s="20">
        <v>79</v>
      </c>
      <c r="EI42" s="20" t="s">
        <v>24</v>
      </c>
      <c r="EJ42" s="20" t="s">
        <v>24</v>
      </c>
      <c r="EK42" s="20" t="s">
        <v>24</v>
      </c>
      <c r="EL42" s="20" t="s">
        <v>24</v>
      </c>
      <c r="EM42" s="20">
        <f t="shared" ref="EM42" si="1338">ROUND((((EF42)+(2*EG42)+(3*EH42))/6),0)</f>
        <v>79</v>
      </c>
      <c r="EN42" s="20">
        <f t="shared" ref="EN42" si="1339">ROUND(EM42*0.1,0)</f>
        <v>8</v>
      </c>
      <c r="EO42" s="138"/>
      <c r="EP42" s="135"/>
      <c r="EQ42" s="21">
        <v>80</v>
      </c>
      <c r="ER42" s="21">
        <v>80</v>
      </c>
      <c r="ES42" s="21">
        <v>80</v>
      </c>
      <c r="ET42" s="20" t="s">
        <v>24</v>
      </c>
      <c r="EU42" s="20" t="s">
        <v>24</v>
      </c>
      <c r="EV42" s="20" t="s">
        <v>24</v>
      </c>
      <c r="EW42" s="20" t="s">
        <v>24</v>
      </c>
      <c r="EX42" s="20">
        <f t="shared" ref="EX42" si="1340">ROUND((((EQ42)+(2*ER42)+(3*ES42))/6),0)</f>
        <v>80</v>
      </c>
      <c r="EY42" s="20">
        <f t="shared" si="1252"/>
        <v>8</v>
      </c>
      <c r="EZ42" s="138"/>
      <c r="FA42" s="135"/>
      <c r="FB42" s="67">
        <v>80.400000000000006</v>
      </c>
      <c r="FC42" s="68">
        <v>80</v>
      </c>
      <c r="FD42" s="68">
        <v>80.900000000000006</v>
      </c>
      <c r="FE42" s="20" t="s">
        <v>24</v>
      </c>
      <c r="FF42" s="20" t="s">
        <v>24</v>
      </c>
      <c r="FG42" s="20" t="s">
        <v>24</v>
      </c>
      <c r="FH42" s="20" t="s">
        <v>24</v>
      </c>
      <c r="FI42" s="20">
        <f t="shared" ref="FI42" si="1341">ROUND((((FB42)+(2*FC42)+(3*FD42))/6),0)</f>
        <v>81</v>
      </c>
      <c r="FJ42" s="20">
        <f t="shared" ref="FJ42" si="1342">ROUND(FI42*0.2,0)</f>
        <v>16</v>
      </c>
      <c r="FK42" s="138"/>
      <c r="FL42" s="135"/>
      <c r="FM42" s="75">
        <v>78</v>
      </c>
      <c r="FN42" s="68">
        <v>77</v>
      </c>
      <c r="FO42" s="68">
        <v>77</v>
      </c>
      <c r="FP42" s="20" t="s">
        <v>24</v>
      </c>
      <c r="FQ42" s="20" t="s">
        <v>24</v>
      </c>
      <c r="FR42" s="20" t="s">
        <v>24</v>
      </c>
      <c r="FS42" s="20" t="s">
        <v>24</v>
      </c>
      <c r="FT42" s="20">
        <f t="shared" ref="FT42" si="1343">ROUND((((FM42)+(2*FN42)+(3*FO42))/6),0)</f>
        <v>77</v>
      </c>
      <c r="FU42" s="20">
        <f t="shared" si="1138"/>
        <v>15</v>
      </c>
      <c r="FV42" s="138"/>
      <c r="FW42" s="135"/>
      <c r="FX42" s="19">
        <v>80</v>
      </c>
      <c r="FY42" s="19">
        <v>80</v>
      </c>
      <c r="FZ42" s="19">
        <v>80</v>
      </c>
      <c r="GA42" s="20" t="s">
        <v>24</v>
      </c>
      <c r="GB42" s="20" t="s">
        <v>24</v>
      </c>
      <c r="GC42" s="20" t="s">
        <v>24</v>
      </c>
      <c r="GD42" s="20" t="s">
        <v>24</v>
      </c>
      <c r="GE42" s="20">
        <f t="shared" ref="GE42" si="1344">ROUND((((FX42)+(2*FY42)+(3*FZ42))/6),0)</f>
        <v>80</v>
      </c>
      <c r="GF42" s="20">
        <f t="shared" ref="GF42" si="1345">ROUND(GE42*0.2,0)</f>
        <v>16</v>
      </c>
      <c r="GG42" s="138"/>
      <c r="GH42" s="135"/>
      <c r="GI42" s="144"/>
      <c r="GJ42" s="147"/>
      <c r="GK42" s="150"/>
      <c r="GL42" s="150"/>
      <c r="GM42" s="150"/>
      <c r="GN42" s="150"/>
      <c r="GO42" s="129"/>
      <c r="GP42" s="132"/>
      <c r="GQ42" s="132"/>
      <c r="GR42" s="129"/>
    </row>
    <row r="43" spans="1:200" ht="15.75" customHeight="1" thickBot="1" x14ac:dyDescent="0.3">
      <c r="A43" s="155">
        <v>13</v>
      </c>
      <c r="B43" s="158" t="s">
        <v>90</v>
      </c>
      <c r="C43" s="14" t="s">
        <v>3</v>
      </c>
      <c r="D43" s="24">
        <v>78</v>
      </c>
      <c r="E43" s="25">
        <v>77</v>
      </c>
      <c r="F43" s="25">
        <v>72</v>
      </c>
      <c r="G43" s="26">
        <f t="shared" si="36"/>
        <v>75</v>
      </c>
      <c r="H43" s="6">
        <f t="shared" ref="H43" si="1346">ROUND(G43*0.4,0)</f>
        <v>30</v>
      </c>
      <c r="I43" s="6" t="s">
        <v>24</v>
      </c>
      <c r="J43" s="6" t="s">
        <v>24</v>
      </c>
      <c r="K43" s="6" t="s">
        <v>24</v>
      </c>
      <c r="L43" s="6" t="s">
        <v>24</v>
      </c>
      <c r="M43" s="136">
        <f t="shared" ref="M43" si="1347">H43+J44+L45</f>
        <v>79</v>
      </c>
      <c r="N43" s="133" t="str">
        <f t="shared" ref="N43" si="1348">IF(M43&gt;=75,"T","TT")</f>
        <v>T</v>
      </c>
      <c r="O43" s="5">
        <v>85</v>
      </c>
      <c r="P43" s="25">
        <v>75</v>
      </c>
      <c r="Q43" s="25">
        <v>64</v>
      </c>
      <c r="R43" s="6">
        <f t="shared" ref="R43" si="1349">ROUND((((O43)+(2*P43)+(3*Q43))/6),0)</f>
        <v>71</v>
      </c>
      <c r="S43" s="6">
        <f t="shared" ref="S43" si="1350">ROUND(R43*0.4,0)</f>
        <v>28</v>
      </c>
      <c r="T43" s="6" t="s">
        <v>24</v>
      </c>
      <c r="U43" s="6" t="s">
        <v>24</v>
      </c>
      <c r="V43" s="6" t="s">
        <v>24</v>
      </c>
      <c r="W43" s="6" t="s">
        <v>24</v>
      </c>
      <c r="X43" s="136">
        <f t="shared" ref="X43" si="1351">S43+U44+W45</f>
        <v>79</v>
      </c>
      <c r="Y43" s="133" t="str">
        <f t="shared" ref="Y43" si="1352">IF(X43&gt;=75,"T","TT")</f>
        <v>T</v>
      </c>
      <c r="Z43" s="24">
        <v>82</v>
      </c>
      <c r="AA43" s="25">
        <v>80</v>
      </c>
      <c r="AB43" s="25">
        <v>84</v>
      </c>
      <c r="AC43" s="6">
        <f t="shared" ref="AC43" si="1353">ROUND((((Z43)+(2*AA43)+(3*AB43))/6),0)</f>
        <v>82</v>
      </c>
      <c r="AD43" s="6">
        <f t="shared" ref="AD43" si="1354">ROUND(AC43*0.3,0)</f>
        <v>25</v>
      </c>
      <c r="AE43" s="6" t="s">
        <v>24</v>
      </c>
      <c r="AF43" s="6" t="s">
        <v>24</v>
      </c>
      <c r="AG43" s="6" t="s">
        <v>24</v>
      </c>
      <c r="AH43" s="6" t="s">
        <v>24</v>
      </c>
      <c r="AI43" s="136">
        <f t="shared" ref="AI43" si="1355">AD43+AF44+AH45</f>
        <v>81</v>
      </c>
      <c r="AJ43" s="133" t="str">
        <f t="shared" ref="AJ43" si="1356">IF(AI43&gt;=75,"T","TT")</f>
        <v>T</v>
      </c>
      <c r="AK43" s="5">
        <v>70</v>
      </c>
      <c r="AL43" s="25">
        <v>80</v>
      </c>
      <c r="AM43" s="25">
        <v>90</v>
      </c>
      <c r="AN43" s="6">
        <f t="shared" ref="AN43" si="1357">ROUND((((AK43)+(2*AL43)+(3*AM43))/6),0)</f>
        <v>83</v>
      </c>
      <c r="AO43" s="6">
        <f t="shared" ref="AO43" si="1358">ROUND(AN43*0.3,0)</f>
        <v>25</v>
      </c>
      <c r="AP43" s="6" t="s">
        <v>24</v>
      </c>
      <c r="AQ43" s="6" t="s">
        <v>24</v>
      </c>
      <c r="AR43" s="6" t="s">
        <v>24</v>
      </c>
      <c r="AS43" s="6" t="s">
        <v>24</v>
      </c>
      <c r="AT43" s="136">
        <f t="shared" ref="AT43" si="1359">AO43+AQ44+AS45</f>
        <v>78</v>
      </c>
      <c r="AU43" s="133" t="str">
        <f t="shared" ref="AU43" si="1360">IF(AT43&gt;=75,"T","TT")</f>
        <v>T</v>
      </c>
      <c r="AV43" s="63">
        <v>79</v>
      </c>
      <c r="AW43" s="63">
        <v>77</v>
      </c>
      <c r="AX43" s="64">
        <v>67</v>
      </c>
      <c r="AY43" s="6">
        <f t="shared" ref="AY43" si="1361">ROUND((((AV43)+(2*AW43)+(3*AX43))/6),0)</f>
        <v>72</v>
      </c>
      <c r="AZ43" s="6">
        <f t="shared" ref="AZ43" si="1362">ROUND(AY43*0.7,0)</f>
        <v>50</v>
      </c>
      <c r="BA43" s="6" t="s">
        <v>24</v>
      </c>
      <c r="BB43" s="6" t="s">
        <v>24</v>
      </c>
      <c r="BC43" s="6" t="s">
        <v>24</v>
      </c>
      <c r="BD43" s="6" t="s">
        <v>24</v>
      </c>
      <c r="BE43" s="136">
        <f t="shared" ref="BE43" si="1363">AZ43+BB44+BD45</f>
        <v>73</v>
      </c>
      <c r="BF43" s="133" t="str">
        <f t="shared" ref="BF43" si="1364">IF(BE43&gt;=70,"T","TT")</f>
        <v>T</v>
      </c>
      <c r="BG43" s="5">
        <v>79</v>
      </c>
      <c r="BH43" s="25">
        <v>80</v>
      </c>
      <c r="BI43" s="25">
        <v>80</v>
      </c>
      <c r="BJ43" s="6">
        <f>ROUND((((BG43)+(2*BH43)+(3*BI43))/6),0)</f>
        <v>80</v>
      </c>
      <c r="BK43" s="6">
        <f>ROUND(BJ43*0.2,0)</f>
        <v>16</v>
      </c>
      <c r="BL43" s="6" t="s">
        <v>24</v>
      </c>
      <c r="BM43" s="6" t="s">
        <v>24</v>
      </c>
      <c r="BN43" s="6" t="s">
        <v>24</v>
      </c>
      <c r="BO43" s="6" t="s">
        <v>24</v>
      </c>
      <c r="BP43" s="136">
        <f t="shared" ref="BP43" si="1365">BK43+BM44+BO45</f>
        <v>80</v>
      </c>
      <c r="BQ43" s="133" t="str">
        <f t="shared" ref="BQ43" si="1366">IF(BP43&gt;=75,"T","TT")</f>
        <v>T</v>
      </c>
      <c r="BR43" s="24"/>
      <c r="BS43" s="25"/>
      <c r="BT43" s="25"/>
      <c r="BU43" s="6">
        <v>76</v>
      </c>
      <c r="BV43" s="6">
        <f t="shared" ref="BV43" si="1367">ROUND(BU43*0.1,0)</f>
        <v>8</v>
      </c>
      <c r="BW43" s="6" t="s">
        <v>24</v>
      </c>
      <c r="BX43" s="6" t="s">
        <v>24</v>
      </c>
      <c r="BY43" s="6" t="s">
        <v>24</v>
      </c>
      <c r="BZ43" s="6" t="s">
        <v>24</v>
      </c>
      <c r="CA43" s="136">
        <f t="shared" ref="CA43" si="1368">BV43+BX44+BZ45</f>
        <v>79</v>
      </c>
      <c r="CB43" s="133" t="str">
        <f t="shared" ref="CB43" si="1369">IF(CA43&gt;=75,"T","TT")</f>
        <v>T</v>
      </c>
      <c r="CC43" s="5">
        <v>83</v>
      </c>
      <c r="CD43" s="25">
        <v>90</v>
      </c>
      <c r="CE43" s="25">
        <v>90</v>
      </c>
      <c r="CF43" s="6">
        <f t="shared" ref="CF43" si="1370">ROUND((((CC43)+(2*CD43)+(3*CE43))/6),0)</f>
        <v>89</v>
      </c>
      <c r="CG43" s="6">
        <f t="shared" ref="CG43" si="1371">ROUND(CF43*0.8,0)</f>
        <v>71</v>
      </c>
      <c r="CH43" s="6" t="s">
        <v>24</v>
      </c>
      <c r="CI43" s="6" t="s">
        <v>24</v>
      </c>
      <c r="CJ43" s="6" t="s">
        <v>24</v>
      </c>
      <c r="CK43" s="6" t="s">
        <v>24</v>
      </c>
      <c r="CL43" s="136">
        <f t="shared" ref="CL43" si="1372">CG43+CI44+CK45</f>
        <v>87</v>
      </c>
      <c r="CM43" s="133" t="str">
        <f t="shared" ref="CM43" si="1373">IF(CL43&gt;=75,"T","TT")</f>
        <v>T</v>
      </c>
      <c r="CN43" s="24">
        <v>81</v>
      </c>
      <c r="CO43" s="25">
        <v>78</v>
      </c>
      <c r="CP43" s="25">
        <v>77</v>
      </c>
      <c r="CQ43" s="6">
        <f t="shared" ref="CQ43" si="1374">ROUND((((CN43)+(2*CO43)+(3*CP43))/6),0)</f>
        <v>78</v>
      </c>
      <c r="CR43" s="6">
        <f t="shared" ref="CR43" si="1375">ROUND(CQ43*0.7,0)</f>
        <v>55</v>
      </c>
      <c r="CS43" s="6" t="s">
        <v>24</v>
      </c>
      <c r="CT43" s="6" t="s">
        <v>24</v>
      </c>
      <c r="CU43" s="6" t="s">
        <v>24</v>
      </c>
      <c r="CV43" s="6" t="s">
        <v>24</v>
      </c>
      <c r="CW43" s="136">
        <f t="shared" ref="CW43" si="1376">CR43+CT44+CV45</f>
        <v>79</v>
      </c>
      <c r="CX43" s="133" t="str">
        <f t="shared" ref="CX43" si="1377">IF(CW43&gt;=75,"T","TT")</f>
        <v>T</v>
      </c>
      <c r="CY43" s="5">
        <v>88</v>
      </c>
      <c r="CZ43" s="25">
        <v>95</v>
      </c>
      <c r="DA43" s="25">
        <v>96</v>
      </c>
      <c r="DB43" s="6">
        <f t="shared" ref="DB43" si="1378">ROUND((((CY43)+(2*CZ43)+(3*DA43))/6),0)</f>
        <v>94</v>
      </c>
      <c r="DC43" s="6">
        <f t="shared" ref="DC43" si="1379">ROUND(DB43*0.7,0)</f>
        <v>66</v>
      </c>
      <c r="DD43" s="6" t="s">
        <v>24</v>
      </c>
      <c r="DE43" s="6" t="s">
        <v>24</v>
      </c>
      <c r="DF43" s="6" t="s">
        <v>24</v>
      </c>
      <c r="DG43" s="6" t="s">
        <v>24</v>
      </c>
      <c r="DH43" s="136">
        <f t="shared" ref="DH43" si="1380">DC43+DE44+DG45</f>
        <v>91</v>
      </c>
      <c r="DI43" s="133" t="str">
        <f t="shared" ref="DI43" si="1381">IF(DH43&gt;=75,"T","TT")</f>
        <v>T</v>
      </c>
      <c r="DJ43" s="24">
        <v>82</v>
      </c>
      <c r="DK43" s="25">
        <v>75</v>
      </c>
      <c r="DL43" s="25">
        <v>60</v>
      </c>
      <c r="DM43" s="25">
        <f t="shared" ref="DM43" si="1382">ROUND((((DJ43)+(2*DK43)+(3*DL43))/6),0)</f>
        <v>69</v>
      </c>
      <c r="DN43" s="25">
        <f t="shared" ref="DN43" si="1383">ROUND(DM43*0.5,0)</f>
        <v>35</v>
      </c>
      <c r="DO43" s="25" t="s">
        <v>24</v>
      </c>
      <c r="DP43" s="25" t="s">
        <v>24</v>
      </c>
      <c r="DQ43" s="25" t="s">
        <v>24</v>
      </c>
      <c r="DR43" s="25" t="s">
        <v>24</v>
      </c>
      <c r="DS43" s="136">
        <f t="shared" ref="DS43" si="1384">DN43+DP44+DR45</f>
        <v>78</v>
      </c>
      <c r="DT43" s="133" t="str">
        <f t="shared" ref="DT43" si="1385">IF(DS43&gt;=75,"T","TT")</f>
        <v>T</v>
      </c>
      <c r="DU43" s="5">
        <v>78</v>
      </c>
      <c r="DV43" s="25">
        <v>76</v>
      </c>
      <c r="DW43" s="25">
        <v>62</v>
      </c>
      <c r="DX43" s="25">
        <f t="shared" ref="DX43" si="1386">ROUND((((DU43)+(2*DV43)+(3*DW43))/6),0)</f>
        <v>69</v>
      </c>
      <c r="DY43" s="25">
        <f t="shared" ref="DY43" si="1387">ROUND(DX43*0.8,0)</f>
        <v>55</v>
      </c>
      <c r="DZ43" s="25" t="s">
        <v>24</v>
      </c>
      <c r="EA43" s="25" t="s">
        <v>24</v>
      </c>
      <c r="EB43" s="25" t="s">
        <v>24</v>
      </c>
      <c r="EC43" s="25" t="s">
        <v>24</v>
      </c>
      <c r="ED43" s="136">
        <f t="shared" ref="ED43" si="1388">DY43+EA44+EC45</f>
        <v>70</v>
      </c>
      <c r="EE43" s="139" t="str">
        <f t="shared" ref="EE43" si="1389">IF(ED43&gt;=70,"T","TT")</f>
        <v>T</v>
      </c>
      <c r="EF43" s="24">
        <v>75</v>
      </c>
      <c r="EG43" s="25">
        <v>74</v>
      </c>
      <c r="EH43" s="25">
        <v>78</v>
      </c>
      <c r="EI43" s="25">
        <f t="shared" ref="EI43" si="1390">ROUND((((EF43)+(2*EG43)+(3*EH43))/6),0)</f>
        <v>76</v>
      </c>
      <c r="EJ43" s="25">
        <f t="shared" ref="EJ43" si="1391">ROUND(EI43*0.6,0)</f>
        <v>46</v>
      </c>
      <c r="EK43" s="25" t="s">
        <v>24</v>
      </c>
      <c r="EL43" s="25" t="s">
        <v>24</v>
      </c>
      <c r="EM43" s="25" t="s">
        <v>24</v>
      </c>
      <c r="EN43" s="25" t="s">
        <v>24</v>
      </c>
      <c r="EO43" s="136">
        <f t="shared" ref="EO43" si="1392">EJ43+EL44+EN45</f>
        <v>77</v>
      </c>
      <c r="EP43" s="133" t="str">
        <f t="shared" ref="EP43" si="1393">IF(EO43&gt;=70,"T","TT")</f>
        <v>T</v>
      </c>
      <c r="EQ43" s="5">
        <v>75</v>
      </c>
      <c r="ER43" s="5">
        <v>75</v>
      </c>
      <c r="ES43" s="25">
        <v>92</v>
      </c>
      <c r="ET43" s="25">
        <f t="shared" ref="ET43" si="1394">ROUND((((EQ43)+(2*ER43)+(3*ES43))/6),0)</f>
        <v>84</v>
      </c>
      <c r="EU43" s="25">
        <f t="shared" ref="EU43" si="1395">ROUND(ET43*0.7,0)</f>
        <v>59</v>
      </c>
      <c r="EV43" s="25" t="s">
        <v>24</v>
      </c>
      <c r="EW43" s="25" t="s">
        <v>24</v>
      </c>
      <c r="EX43" s="25" t="s">
        <v>24</v>
      </c>
      <c r="EY43" s="25" t="s">
        <v>24</v>
      </c>
      <c r="EZ43" s="136">
        <f t="shared" ref="EZ43" si="1396">EU43+EW44+EY45</f>
        <v>82</v>
      </c>
      <c r="FA43" s="133" t="str">
        <f t="shared" ref="FA43" si="1397">IF(EZ43&gt;=70,"T","TT")</f>
        <v>T</v>
      </c>
      <c r="FB43" s="72">
        <v>75.5</v>
      </c>
      <c r="FC43" s="56">
        <v>75</v>
      </c>
      <c r="FD43" s="56">
        <v>64</v>
      </c>
      <c r="FE43" s="25">
        <f t="shared" ref="FE43" si="1398">ROUND((((FB43)+(2*FC43)+(3*FD43))/6),0)</f>
        <v>70</v>
      </c>
      <c r="FF43" s="25">
        <f t="shared" ref="FF43" si="1399">ROUND(FE43*0.3,0)</f>
        <v>21</v>
      </c>
      <c r="FG43" s="25" t="s">
        <v>24</v>
      </c>
      <c r="FH43" s="25" t="s">
        <v>24</v>
      </c>
      <c r="FI43" s="25" t="s">
        <v>24</v>
      </c>
      <c r="FJ43" s="25" t="s">
        <v>24</v>
      </c>
      <c r="FK43" s="137">
        <f t="shared" ref="FK43" si="1400">FF43+FH44+FJ45</f>
        <v>84</v>
      </c>
      <c r="FL43" s="134" t="str">
        <f t="shared" ref="FL43" si="1401">IF(FK43&gt;=75,"T","TT")</f>
        <v>T</v>
      </c>
      <c r="FM43" s="77">
        <v>95</v>
      </c>
      <c r="FN43" s="56">
        <v>76</v>
      </c>
      <c r="FO43" s="25">
        <v>64</v>
      </c>
      <c r="FP43" s="25">
        <f t="shared" ref="FP43" si="1402">ROUND((((FM43)+(2*FN43)+(3*FO43))/6),0)</f>
        <v>73</v>
      </c>
      <c r="FQ43" s="25">
        <f t="shared" ref="FQ43" si="1403">ROUND(FP43*0.4,0)</f>
        <v>29</v>
      </c>
      <c r="FR43" s="25" t="s">
        <v>24</v>
      </c>
      <c r="FS43" s="25" t="s">
        <v>24</v>
      </c>
      <c r="FT43" s="25" t="s">
        <v>24</v>
      </c>
      <c r="FU43" s="25" t="s">
        <v>24</v>
      </c>
      <c r="FV43" s="136">
        <f t="shared" ref="FV43" si="1404">FQ43+FS44+FU45</f>
        <v>75</v>
      </c>
      <c r="FW43" s="133" t="str">
        <f t="shared" ref="FW43" si="1405">IF(FV43&gt;=75,"T","TT")</f>
        <v>T</v>
      </c>
      <c r="FX43" s="24">
        <v>83</v>
      </c>
      <c r="FY43" s="25">
        <v>76</v>
      </c>
      <c r="FZ43" s="25">
        <v>88</v>
      </c>
      <c r="GA43" s="25">
        <f t="shared" ref="GA43" si="1406">ROUND((((FX43)+(2*FY43)+(3*FZ43))/6),0)</f>
        <v>83</v>
      </c>
      <c r="GB43" s="25">
        <f t="shared" ref="GB43" si="1407">ROUND(GA43*0.3,0)</f>
        <v>25</v>
      </c>
      <c r="GC43" s="25" t="s">
        <v>24</v>
      </c>
      <c r="GD43" s="25" t="s">
        <v>24</v>
      </c>
      <c r="GE43" s="25" t="s">
        <v>24</v>
      </c>
      <c r="GF43" s="25" t="s">
        <v>24</v>
      </c>
      <c r="GG43" s="136">
        <f t="shared" ref="GG43" si="1408">GB43+GD44+GF45</f>
        <v>82</v>
      </c>
      <c r="GH43" s="133" t="str">
        <f t="shared" ref="GH43" si="1409">IF(GG43&gt;=75,"T","TT")</f>
        <v>T</v>
      </c>
      <c r="GI43" s="143">
        <f>M43+X43+AI43+AT43+BE43+BP43+CA43+CL43+CW43+DH43+DS43+ED43+EO43+EZ43+FK43+FV43+GG43</f>
        <v>1354</v>
      </c>
      <c r="GJ43" s="146">
        <f t="shared" si="102"/>
        <v>79.647058823529406</v>
      </c>
      <c r="GK43" s="148">
        <f t="shared" ref="GK43" si="1410">17-GL43</f>
        <v>17</v>
      </c>
      <c r="GL43" s="148">
        <f t="shared" ref="GL43" si="1411">COUNTIF(C43:GH43,"TT")</f>
        <v>0</v>
      </c>
      <c r="GM43" s="148" t="str">
        <f t="shared" ref="GM43" si="1412">IF(GL43&lt;=3,"N","TN")</f>
        <v>N</v>
      </c>
      <c r="GN43" s="148">
        <f>RANK(GI43,$GI$7:$GI$138,0)</f>
        <v>3</v>
      </c>
      <c r="GO43" s="127" t="str">
        <f t="shared" ref="GO43" si="1413">IF(AND(AI43&gt;=75,AT43&gt;=75,FV43&gt;=75),"YA","TIDAK")</f>
        <v>YA</v>
      </c>
      <c r="GP43" s="130" t="str">
        <f t="shared" ref="GP43" si="1414">IF(AND(BE43&gt;=70,ED43&gt;=70,EO43&gt;=70,EZ43&gt;=70),"YA","TIDAK")</f>
        <v>YA</v>
      </c>
      <c r="GQ43" s="130" t="str">
        <f t="shared" ref="GQ43" si="1415">IF(AND(CL43&gt;=75,CW43&gt;=75,DH43&gt;=75,DS43&gt;=75),"YA","TIDAK")</f>
        <v>YA</v>
      </c>
      <c r="GR43" s="127"/>
    </row>
    <row r="44" spans="1:200" ht="15.75" customHeight="1" thickBot="1" x14ac:dyDescent="0.3">
      <c r="A44" s="155"/>
      <c r="B44" s="158"/>
      <c r="C44" s="11" t="s">
        <v>4</v>
      </c>
      <c r="D44" s="18">
        <v>75</v>
      </c>
      <c r="E44" s="8">
        <v>78</v>
      </c>
      <c r="F44" s="8">
        <v>80</v>
      </c>
      <c r="G44" s="26" t="s">
        <v>24</v>
      </c>
      <c r="H44" s="8" t="s">
        <v>24</v>
      </c>
      <c r="I44" s="8">
        <f t="shared" ref="I44" si="1416">ROUND((((D44)+(2*E44)+(3*F44))/6),0)</f>
        <v>79</v>
      </c>
      <c r="J44" s="8">
        <f t="shared" ref="J44" si="1417">ROUND(I44*0.25,0)</f>
        <v>20</v>
      </c>
      <c r="K44" s="8" t="s">
        <v>24</v>
      </c>
      <c r="L44" s="8" t="s">
        <v>24</v>
      </c>
      <c r="M44" s="137"/>
      <c r="N44" s="134"/>
      <c r="O44" s="7">
        <v>75</v>
      </c>
      <c r="P44" s="7">
        <v>75</v>
      </c>
      <c r="Q44" s="7">
        <v>75</v>
      </c>
      <c r="R44" s="8" t="s">
        <v>24</v>
      </c>
      <c r="S44" s="8" t="s">
        <v>24</v>
      </c>
      <c r="T44" s="8">
        <f t="shared" ref="T44" si="1418">ROUND((((O44)+(2*P44)+(3*Q44))/6),0)</f>
        <v>75</v>
      </c>
      <c r="U44" s="8">
        <f t="shared" ref="U44" si="1419">ROUND(T44*0.1,0)</f>
        <v>8</v>
      </c>
      <c r="V44" s="8" t="s">
        <v>24</v>
      </c>
      <c r="W44" s="8" t="s">
        <v>24</v>
      </c>
      <c r="X44" s="137"/>
      <c r="Y44" s="134"/>
      <c r="Z44" s="18">
        <v>81</v>
      </c>
      <c r="AA44" s="8">
        <v>79</v>
      </c>
      <c r="AB44" s="8">
        <v>81</v>
      </c>
      <c r="AC44" s="8" t="s">
        <v>24</v>
      </c>
      <c r="AD44" s="8" t="s">
        <v>24</v>
      </c>
      <c r="AE44" s="8">
        <f t="shared" ref="AE44" si="1420">ROUND((((Z44)+(2*AA44)+(3*AB44))/6),0)</f>
        <v>80</v>
      </c>
      <c r="AF44" s="8">
        <f t="shared" ref="AF44" si="1421">ROUND(AE44*0.5,0)</f>
        <v>40</v>
      </c>
      <c r="AG44" s="8" t="s">
        <v>24</v>
      </c>
      <c r="AH44" s="8" t="s">
        <v>24</v>
      </c>
      <c r="AI44" s="137"/>
      <c r="AJ44" s="134"/>
      <c r="AK44" s="7">
        <v>75</v>
      </c>
      <c r="AL44" s="7">
        <v>75</v>
      </c>
      <c r="AM44" s="7">
        <v>75</v>
      </c>
      <c r="AN44" s="8" t="s">
        <v>24</v>
      </c>
      <c r="AO44" s="8" t="s">
        <v>24</v>
      </c>
      <c r="AP44" s="8">
        <f t="shared" ref="AP44" si="1422">ROUND((((AK44)+(2*AL44)+(3*AM44))/6),0)</f>
        <v>75</v>
      </c>
      <c r="AQ44" s="8">
        <f t="shared" ref="AQ44" si="1423">ROUND(AP44*0.5,0)</f>
        <v>38</v>
      </c>
      <c r="AR44" s="8" t="s">
        <v>24</v>
      </c>
      <c r="AS44" s="8" t="s">
        <v>24</v>
      </c>
      <c r="AT44" s="137"/>
      <c r="AU44" s="134"/>
      <c r="AV44" s="18">
        <v>76</v>
      </c>
      <c r="AW44" s="18">
        <v>76</v>
      </c>
      <c r="AX44" s="18">
        <v>76</v>
      </c>
      <c r="AY44" s="8" t="s">
        <v>24</v>
      </c>
      <c r="AZ44" s="8" t="s">
        <v>24</v>
      </c>
      <c r="BA44" s="8">
        <f t="shared" ref="BA44" si="1424">ROUND((((AV44)+(2*AW44)+(3*AX44))/6),0)</f>
        <v>76</v>
      </c>
      <c r="BB44" s="8">
        <f t="shared" ref="BB44" si="1425">ROUND(BA44*0.1,0)</f>
        <v>8</v>
      </c>
      <c r="BC44" s="8" t="s">
        <v>24</v>
      </c>
      <c r="BD44" s="8" t="s">
        <v>24</v>
      </c>
      <c r="BE44" s="137"/>
      <c r="BF44" s="134"/>
      <c r="BG44" s="7">
        <v>80</v>
      </c>
      <c r="BH44" s="8">
        <v>80</v>
      </c>
      <c r="BI44" s="8">
        <v>79</v>
      </c>
      <c r="BJ44" s="8" t="s">
        <v>24</v>
      </c>
      <c r="BK44" s="8" t="s">
        <v>24</v>
      </c>
      <c r="BL44" s="8">
        <f>ROUND((((BG44)+(2*BH44)+(3*BI44))/6),0)</f>
        <v>80</v>
      </c>
      <c r="BM44" s="8">
        <f>ROUND(BL44*0.5,0)</f>
        <v>40</v>
      </c>
      <c r="BN44" s="8" t="s">
        <v>24</v>
      </c>
      <c r="BO44" s="8" t="s">
        <v>24</v>
      </c>
      <c r="BP44" s="137"/>
      <c r="BQ44" s="134"/>
      <c r="BR44" s="18"/>
      <c r="BS44" s="8"/>
      <c r="BT44" s="8"/>
      <c r="BU44" s="8" t="s">
        <v>24</v>
      </c>
      <c r="BV44" s="8" t="s">
        <v>24</v>
      </c>
      <c r="BW44" s="8">
        <v>77</v>
      </c>
      <c r="BX44" s="8">
        <f t="shared" ref="BX44" si="1426">ROUND(BW44*0.5,0)</f>
        <v>39</v>
      </c>
      <c r="BY44" s="8" t="s">
        <v>24</v>
      </c>
      <c r="BZ44" s="8" t="s">
        <v>24</v>
      </c>
      <c r="CA44" s="137"/>
      <c r="CB44" s="134"/>
      <c r="CC44" s="7">
        <v>80</v>
      </c>
      <c r="CD44" s="7">
        <v>80</v>
      </c>
      <c r="CE44" s="7">
        <v>85</v>
      </c>
      <c r="CF44" s="8" t="s">
        <v>24</v>
      </c>
      <c r="CG44" s="8" t="s">
        <v>24</v>
      </c>
      <c r="CH44" s="8">
        <f t="shared" ref="CH44" si="1427">ROUND((((CC44)+(2*CD44)+(3*CE44))/6),0)</f>
        <v>83</v>
      </c>
      <c r="CI44" s="8">
        <f t="shared" ref="CI44" si="1428">ROUND(CH44*0.1,0)</f>
        <v>8</v>
      </c>
      <c r="CJ44" s="8" t="s">
        <v>24</v>
      </c>
      <c r="CK44" s="8" t="s">
        <v>24</v>
      </c>
      <c r="CL44" s="137"/>
      <c r="CM44" s="134"/>
      <c r="CN44" s="18">
        <v>80</v>
      </c>
      <c r="CO44" s="8">
        <v>80</v>
      </c>
      <c r="CP44" s="8">
        <v>78</v>
      </c>
      <c r="CQ44" s="8" t="s">
        <v>24</v>
      </c>
      <c r="CR44" s="8" t="s">
        <v>24</v>
      </c>
      <c r="CS44" s="8">
        <f t="shared" ref="CS44" si="1429">ROUND((((CN44)+(2*CO44)+(3*CP44))/6),0)</f>
        <v>79</v>
      </c>
      <c r="CT44" s="8">
        <f t="shared" ref="CT44" si="1430">ROUND(CS44*0.2,0)</f>
        <v>16</v>
      </c>
      <c r="CU44" s="8" t="s">
        <v>24</v>
      </c>
      <c r="CV44" s="8" t="s">
        <v>24</v>
      </c>
      <c r="CW44" s="137"/>
      <c r="CX44" s="134"/>
      <c r="CY44" s="7">
        <v>85</v>
      </c>
      <c r="CZ44" s="8">
        <v>85</v>
      </c>
      <c r="DA44" s="8">
        <v>80</v>
      </c>
      <c r="DB44" s="8" t="s">
        <v>24</v>
      </c>
      <c r="DC44" s="8" t="s">
        <v>24</v>
      </c>
      <c r="DD44" s="8">
        <f t="shared" ref="DD44" si="1431">ROUND((((CY44)+(2*CZ44)+(3*DA44))/6),0)</f>
        <v>83</v>
      </c>
      <c r="DE44" s="8">
        <f t="shared" ref="DE44" si="1432">ROUND(DD44*0.2,0)</f>
        <v>17</v>
      </c>
      <c r="DF44" s="8" t="s">
        <v>24</v>
      </c>
      <c r="DG44" s="8" t="s">
        <v>24</v>
      </c>
      <c r="DH44" s="137"/>
      <c r="DI44" s="134"/>
      <c r="DJ44" s="18">
        <v>85</v>
      </c>
      <c r="DK44" s="18">
        <v>86</v>
      </c>
      <c r="DL44" s="18">
        <v>85</v>
      </c>
      <c r="DM44" s="8" t="s">
        <v>24</v>
      </c>
      <c r="DN44" s="8" t="s">
        <v>24</v>
      </c>
      <c r="DO44" s="8">
        <f t="shared" ref="DO44" si="1433">ROUND((((DJ44)+(2*DK44)+(3*DL44))/6),0)</f>
        <v>85</v>
      </c>
      <c r="DP44" s="8">
        <f t="shared" ref="DP44" si="1434">ROUND(DO44*0.2,0)</f>
        <v>17</v>
      </c>
      <c r="DQ44" s="8" t="s">
        <v>24</v>
      </c>
      <c r="DR44" s="8" t="s">
        <v>24</v>
      </c>
      <c r="DS44" s="137"/>
      <c r="DT44" s="134"/>
      <c r="DU44" s="7">
        <v>76</v>
      </c>
      <c r="DV44" s="7">
        <v>76</v>
      </c>
      <c r="DW44" s="7">
        <v>76</v>
      </c>
      <c r="DX44" s="8" t="s">
        <v>24</v>
      </c>
      <c r="DY44" s="8" t="s">
        <v>24</v>
      </c>
      <c r="DZ44" s="8">
        <f t="shared" ref="DZ44" si="1435">ROUND((((DU44)+(2*DV44)+(3*DW44))/6),0)</f>
        <v>76</v>
      </c>
      <c r="EA44" s="8">
        <f t="shared" ref="EA44" si="1436">ROUND(DZ44*0.15,0)</f>
        <v>11</v>
      </c>
      <c r="EB44" s="8" t="s">
        <v>24</v>
      </c>
      <c r="EC44" s="8" t="s">
        <v>24</v>
      </c>
      <c r="ED44" s="137"/>
      <c r="EE44" s="140"/>
      <c r="EF44" s="18">
        <v>78</v>
      </c>
      <c r="EG44" s="8">
        <v>78</v>
      </c>
      <c r="EH44" s="8">
        <v>78</v>
      </c>
      <c r="EI44" s="8" t="s">
        <v>24</v>
      </c>
      <c r="EJ44" s="8" t="s">
        <v>24</v>
      </c>
      <c r="EK44" s="8">
        <f t="shared" ref="EK44" si="1437">ROUND((((EF44)+(2*EG44)+(3*EH44))/6),0)</f>
        <v>78</v>
      </c>
      <c r="EL44" s="8">
        <f t="shared" ref="EL44" si="1438">ROUND(EK44*0.3,0)</f>
        <v>23</v>
      </c>
      <c r="EM44" s="8" t="s">
        <v>24</v>
      </c>
      <c r="EN44" s="8" t="s">
        <v>24</v>
      </c>
      <c r="EO44" s="137"/>
      <c r="EP44" s="134"/>
      <c r="EQ44" s="7">
        <v>77</v>
      </c>
      <c r="ER44" s="7">
        <v>77</v>
      </c>
      <c r="ES44" s="7">
        <v>77</v>
      </c>
      <c r="ET44" s="8" t="s">
        <v>24</v>
      </c>
      <c r="EU44" s="8" t="s">
        <v>24</v>
      </c>
      <c r="EV44" s="8">
        <f t="shared" ref="EV44" si="1439">ROUND((((EQ44)+(2*ER44)+(3*ES44))/6),0)</f>
        <v>77</v>
      </c>
      <c r="EW44" s="8">
        <f t="shared" ref="EW44" si="1440">ROUND(EV44*0.2,0)</f>
        <v>15</v>
      </c>
      <c r="EX44" s="8" t="s">
        <v>24</v>
      </c>
      <c r="EY44" s="8" t="s">
        <v>24</v>
      </c>
      <c r="EZ44" s="137"/>
      <c r="FA44" s="134"/>
      <c r="FB44" s="66">
        <v>90.52</v>
      </c>
      <c r="FC44" s="29">
        <v>90</v>
      </c>
      <c r="FD44" s="29">
        <v>91.02</v>
      </c>
      <c r="FE44" s="8" t="s">
        <v>24</v>
      </c>
      <c r="FF44" s="8" t="s">
        <v>24</v>
      </c>
      <c r="FG44" s="8">
        <f t="shared" ref="FG44" si="1441">ROUND((((FB44)+(2*FC44)+(3*FD44))/6),0)</f>
        <v>91</v>
      </c>
      <c r="FH44" s="8">
        <f t="shared" ref="FH44" si="1442">ROUND(FG44*0.5,0)</f>
        <v>46</v>
      </c>
      <c r="FI44" s="8" t="s">
        <v>24</v>
      </c>
      <c r="FJ44" s="8" t="s">
        <v>24</v>
      </c>
      <c r="FK44" s="137"/>
      <c r="FL44" s="134"/>
      <c r="FM44" s="74">
        <v>78.3</v>
      </c>
      <c r="FN44" s="29">
        <v>78</v>
      </c>
      <c r="FO44" s="29">
        <v>78</v>
      </c>
      <c r="FP44" s="8" t="s">
        <v>24</v>
      </c>
      <c r="FQ44" s="8" t="s">
        <v>24</v>
      </c>
      <c r="FR44" s="8">
        <f t="shared" ref="FR44" si="1443">ROUND((((FM44)+(2*FN44)+(3*FO44))/6),0)</f>
        <v>78</v>
      </c>
      <c r="FS44" s="8">
        <f t="shared" ref="FS44" si="1444">ROUND(FR44*0.4,0)</f>
        <v>31</v>
      </c>
      <c r="FT44" s="8" t="s">
        <v>24</v>
      </c>
      <c r="FU44" s="8" t="s">
        <v>24</v>
      </c>
      <c r="FV44" s="137"/>
      <c r="FW44" s="134"/>
      <c r="FX44" s="18">
        <v>82</v>
      </c>
      <c r="FY44" s="8">
        <v>78</v>
      </c>
      <c r="FZ44" s="8">
        <v>82</v>
      </c>
      <c r="GA44" s="8" t="s">
        <v>24</v>
      </c>
      <c r="GB44" s="8" t="s">
        <v>24</v>
      </c>
      <c r="GC44" s="8">
        <f t="shared" ref="GC44" si="1445">ROUND((((FX44)+(2*FY44)+(3*FZ44))/6),0)</f>
        <v>81</v>
      </c>
      <c r="GD44" s="8">
        <f t="shared" ref="GD44" si="1446">ROUND(GC44*0.5,0)</f>
        <v>41</v>
      </c>
      <c r="GE44" s="8" t="s">
        <v>24</v>
      </c>
      <c r="GF44" s="8" t="s">
        <v>24</v>
      </c>
      <c r="GG44" s="137"/>
      <c r="GH44" s="134"/>
      <c r="GI44" s="143"/>
      <c r="GJ44" s="146"/>
      <c r="GK44" s="149"/>
      <c r="GL44" s="149"/>
      <c r="GM44" s="149"/>
      <c r="GN44" s="149"/>
      <c r="GO44" s="128"/>
      <c r="GP44" s="131"/>
      <c r="GQ44" s="131"/>
      <c r="GR44" s="128"/>
    </row>
    <row r="45" spans="1:200" ht="15.75" customHeight="1" thickBot="1" x14ac:dyDescent="0.3">
      <c r="A45" s="156"/>
      <c r="B45" s="159"/>
      <c r="C45" s="13" t="s">
        <v>5</v>
      </c>
      <c r="D45" s="22">
        <v>80</v>
      </c>
      <c r="E45" s="23">
        <v>80</v>
      </c>
      <c r="F45" s="23">
        <v>83</v>
      </c>
      <c r="G45" s="26" t="s">
        <v>24</v>
      </c>
      <c r="H45" s="20" t="s">
        <v>24</v>
      </c>
      <c r="I45" s="20" t="s">
        <v>24</v>
      </c>
      <c r="J45" s="20" t="s">
        <v>24</v>
      </c>
      <c r="K45" s="20">
        <f t="shared" ref="K45" si="1447">ROUND((((D45)+(2*E45)+(3*F45))/6),0)</f>
        <v>82</v>
      </c>
      <c r="L45" s="20">
        <f t="shared" ref="L45" si="1448">ROUND(K45*0.35,0)</f>
        <v>29</v>
      </c>
      <c r="M45" s="138"/>
      <c r="N45" s="135"/>
      <c r="O45" s="9">
        <v>85</v>
      </c>
      <c r="P45" s="9">
        <v>85</v>
      </c>
      <c r="Q45" s="9">
        <v>85</v>
      </c>
      <c r="R45" s="20" t="s">
        <v>24</v>
      </c>
      <c r="S45" s="20" t="s">
        <v>24</v>
      </c>
      <c r="T45" s="20" t="s">
        <v>24</v>
      </c>
      <c r="U45" s="20" t="s">
        <v>24</v>
      </c>
      <c r="V45" s="20">
        <f t="shared" ref="V45" si="1449">ROUND((((O45)+(2*P45)+(3*Q45))/6),0)</f>
        <v>85</v>
      </c>
      <c r="W45" s="20">
        <f t="shared" ref="W45" si="1450">ROUND(V45*0.5,0)</f>
        <v>43</v>
      </c>
      <c r="X45" s="138"/>
      <c r="Y45" s="135"/>
      <c r="Z45" s="22">
        <v>84</v>
      </c>
      <c r="AA45" s="23">
        <v>80</v>
      </c>
      <c r="AB45" s="23">
        <v>82</v>
      </c>
      <c r="AC45" s="20" t="s">
        <v>24</v>
      </c>
      <c r="AD45" s="20" t="s">
        <v>24</v>
      </c>
      <c r="AE45" s="20" t="s">
        <v>24</v>
      </c>
      <c r="AF45" s="20" t="s">
        <v>24</v>
      </c>
      <c r="AG45" s="20">
        <f t="shared" ref="AG45" si="1451">ROUND((((Z45)+(2*AA45)+(3*AB45))/6),0)</f>
        <v>82</v>
      </c>
      <c r="AH45" s="20">
        <f t="shared" ref="AH45" si="1452">ROUND(AG45*0.2,0)</f>
        <v>16</v>
      </c>
      <c r="AI45" s="138"/>
      <c r="AJ45" s="135"/>
      <c r="AK45" s="7">
        <v>75</v>
      </c>
      <c r="AL45" s="7">
        <v>75</v>
      </c>
      <c r="AM45" s="7">
        <v>75</v>
      </c>
      <c r="AN45" s="20" t="s">
        <v>24</v>
      </c>
      <c r="AO45" s="20" t="s">
        <v>24</v>
      </c>
      <c r="AP45" s="20" t="s">
        <v>24</v>
      </c>
      <c r="AQ45" s="20" t="s">
        <v>24</v>
      </c>
      <c r="AR45" s="20">
        <f t="shared" ref="AR45" si="1453">ROUND((((AK45)+(2*AL45)+(3*AM45))/6),0)</f>
        <v>75</v>
      </c>
      <c r="AS45" s="20">
        <f t="shared" ref="AS45" si="1454">ROUND(AR45*0.2,0)</f>
        <v>15</v>
      </c>
      <c r="AT45" s="138"/>
      <c r="AU45" s="135"/>
      <c r="AV45" s="18">
        <v>76</v>
      </c>
      <c r="AW45" s="18">
        <v>76</v>
      </c>
      <c r="AX45" s="18">
        <v>78</v>
      </c>
      <c r="AY45" s="20" t="s">
        <v>24</v>
      </c>
      <c r="AZ45" s="20" t="s">
        <v>24</v>
      </c>
      <c r="BA45" s="20" t="s">
        <v>24</v>
      </c>
      <c r="BB45" s="20" t="s">
        <v>24</v>
      </c>
      <c r="BC45" s="20">
        <f t="shared" ref="BC45" si="1455">ROUND((((AV45)+(2*AW45)+(3*AX45))/6),0)</f>
        <v>77</v>
      </c>
      <c r="BD45" s="20">
        <f t="shared" ref="BD45" si="1456">ROUND(BC45*0.2,0)</f>
        <v>15</v>
      </c>
      <c r="BE45" s="138"/>
      <c r="BF45" s="135"/>
      <c r="BG45" s="9">
        <v>82</v>
      </c>
      <c r="BH45" s="23">
        <v>80</v>
      </c>
      <c r="BI45" s="23">
        <v>80</v>
      </c>
      <c r="BJ45" s="23" t="s">
        <v>24</v>
      </c>
      <c r="BK45" s="23" t="s">
        <v>24</v>
      </c>
      <c r="BL45" s="23" t="s">
        <v>24</v>
      </c>
      <c r="BM45" s="23" t="s">
        <v>24</v>
      </c>
      <c r="BN45" s="23">
        <f>ROUND((((BG45)+(2*BH45)+(3*BI45))/6),0)</f>
        <v>80</v>
      </c>
      <c r="BO45" s="23">
        <f>ROUND(BN45*0.3,0)</f>
        <v>24</v>
      </c>
      <c r="BP45" s="138"/>
      <c r="BQ45" s="135"/>
      <c r="BR45" s="22"/>
      <c r="BS45" s="23"/>
      <c r="BT45" s="23"/>
      <c r="BU45" s="23" t="s">
        <v>24</v>
      </c>
      <c r="BV45" s="23" t="s">
        <v>24</v>
      </c>
      <c r="BW45" s="23" t="s">
        <v>24</v>
      </c>
      <c r="BX45" s="23" t="s">
        <v>24</v>
      </c>
      <c r="BY45" s="23">
        <v>79</v>
      </c>
      <c r="BZ45" s="23">
        <f t="shared" ref="BZ45" si="1457">ROUND(BY45*0.4,0)</f>
        <v>32</v>
      </c>
      <c r="CA45" s="138"/>
      <c r="CB45" s="135"/>
      <c r="CC45" s="7">
        <v>80</v>
      </c>
      <c r="CD45" s="7">
        <v>80</v>
      </c>
      <c r="CE45" s="7">
        <v>83</v>
      </c>
      <c r="CF45" s="23" t="s">
        <v>24</v>
      </c>
      <c r="CG45" s="23" t="s">
        <v>24</v>
      </c>
      <c r="CH45" s="23" t="s">
        <v>24</v>
      </c>
      <c r="CI45" s="23" t="s">
        <v>24</v>
      </c>
      <c r="CJ45" s="23">
        <f t="shared" ref="CJ45" si="1458">ROUND((((CC45)+(2*CD45)+(3*CE45))/6),0)</f>
        <v>82</v>
      </c>
      <c r="CK45" s="23">
        <f t="shared" ref="CK45" si="1459">ROUND(CJ45*0.1,0)</f>
        <v>8</v>
      </c>
      <c r="CL45" s="138"/>
      <c r="CM45" s="135"/>
      <c r="CN45" s="22">
        <v>82</v>
      </c>
      <c r="CO45" s="23">
        <v>84</v>
      </c>
      <c r="CP45" s="23">
        <v>80</v>
      </c>
      <c r="CQ45" s="23" t="s">
        <v>24</v>
      </c>
      <c r="CR45" s="23" t="s">
        <v>24</v>
      </c>
      <c r="CS45" s="23" t="s">
        <v>24</v>
      </c>
      <c r="CT45" s="23" t="s">
        <v>24</v>
      </c>
      <c r="CU45" s="23">
        <f t="shared" ref="CU45" si="1460">ROUND((((CN45)+(2*CO45)+(3*CP45))/6),0)</f>
        <v>82</v>
      </c>
      <c r="CV45" s="23">
        <f t="shared" ref="CV45" si="1461">ROUND(CU45*0.1,0)</f>
        <v>8</v>
      </c>
      <c r="CW45" s="138"/>
      <c r="CX45" s="135"/>
      <c r="CY45" s="9">
        <v>80</v>
      </c>
      <c r="CZ45" s="23">
        <v>85</v>
      </c>
      <c r="DA45" s="23">
        <v>80</v>
      </c>
      <c r="DB45" s="23" t="s">
        <v>24</v>
      </c>
      <c r="DC45" s="23" t="s">
        <v>24</v>
      </c>
      <c r="DD45" s="23" t="s">
        <v>24</v>
      </c>
      <c r="DE45" s="23" t="s">
        <v>24</v>
      </c>
      <c r="DF45" s="23">
        <f t="shared" ref="DF45" si="1462">ROUND((((CY45)+(2*CZ45)+(3*DA45))/6),0)</f>
        <v>82</v>
      </c>
      <c r="DG45" s="23">
        <f t="shared" ref="DG45" si="1463">ROUND(DF45*0.1,0)</f>
        <v>8</v>
      </c>
      <c r="DH45" s="138"/>
      <c r="DI45" s="135"/>
      <c r="DJ45" s="18">
        <v>85</v>
      </c>
      <c r="DK45" s="18">
        <v>86</v>
      </c>
      <c r="DL45" s="18">
        <v>85</v>
      </c>
      <c r="DM45" s="23" t="s">
        <v>24</v>
      </c>
      <c r="DN45" s="23" t="s">
        <v>24</v>
      </c>
      <c r="DO45" s="23" t="s">
        <v>24</v>
      </c>
      <c r="DP45" s="23" t="s">
        <v>24</v>
      </c>
      <c r="DQ45" s="23">
        <f t="shared" ref="DQ45" si="1464">ROUND((((DJ45)+(2*DK45)+(3*DL45))/6),0)</f>
        <v>85</v>
      </c>
      <c r="DR45" s="23">
        <f t="shared" ref="DR45" si="1465">ROUND(DQ45*0.3,0)</f>
        <v>26</v>
      </c>
      <c r="DS45" s="138"/>
      <c r="DT45" s="135"/>
      <c r="DU45" s="7">
        <v>76</v>
      </c>
      <c r="DV45" s="7">
        <v>76</v>
      </c>
      <c r="DW45" s="7">
        <v>76</v>
      </c>
      <c r="DX45" s="23" t="s">
        <v>24</v>
      </c>
      <c r="DY45" s="23" t="s">
        <v>24</v>
      </c>
      <c r="DZ45" s="23" t="s">
        <v>24</v>
      </c>
      <c r="EA45" s="23" t="s">
        <v>24</v>
      </c>
      <c r="EB45" s="23">
        <f t="shared" ref="EB45" si="1466">ROUND((((DU45)+(2*DV45)+(3*DW45))/6),0)</f>
        <v>76</v>
      </c>
      <c r="EC45" s="23">
        <f t="shared" ref="EC45" si="1467">ROUND(EB45*0.05,0)</f>
        <v>4</v>
      </c>
      <c r="ED45" s="138"/>
      <c r="EE45" s="141"/>
      <c r="EF45" s="22">
        <v>80</v>
      </c>
      <c r="EG45" s="23">
        <v>80</v>
      </c>
      <c r="EH45" s="23">
        <v>80</v>
      </c>
      <c r="EI45" s="23" t="s">
        <v>24</v>
      </c>
      <c r="EJ45" s="23" t="s">
        <v>24</v>
      </c>
      <c r="EK45" s="23" t="s">
        <v>24</v>
      </c>
      <c r="EL45" s="23" t="s">
        <v>24</v>
      </c>
      <c r="EM45" s="23">
        <f t="shared" ref="EM45" si="1468">ROUND((((EF45)+(2*EG45)+(3*EH45))/6),0)</f>
        <v>80</v>
      </c>
      <c r="EN45" s="23">
        <f t="shared" ref="EN45" si="1469">ROUND(EM45*0.1,0)</f>
        <v>8</v>
      </c>
      <c r="EO45" s="138"/>
      <c r="EP45" s="135"/>
      <c r="EQ45" s="9">
        <v>79</v>
      </c>
      <c r="ER45" s="9">
        <v>79</v>
      </c>
      <c r="ES45" s="9">
        <v>79</v>
      </c>
      <c r="ET45" s="23" t="s">
        <v>24</v>
      </c>
      <c r="EU45" s="23" t="s">
        <v>24</v>
      </c>
      <c r="EV45" s="23" t="s">
        <v>24</v>
      </c>
      <c r="EW45" s="23" t="s">
        <v>24</v>
      </c>
      <c r="EX45" s="23">
        <f t="shared" ref="EX45" si="1470">ROUND((((EQ45)+(2*ER45)+(3*ES45))/6),0)</f>
        <v>79</v>
      </c>
      <c r="EY45" s="23">
        <f t="shared" ref="EY45" si="1471">ROUND(EX45*0.1,0)</f>
        <v>8</v>
      </c>
      <c r="EZ45" s="138"/>
      <c r="FA45" s="135"/>
      <c r="FB45" s="69">
        <v>85.4</v>
      </c>
      <c r="FC45" s="70">
        <v>85</v>
      </c>
      <c r="FD45" s="70">
        <v>85.95</v>
      </c>
      <c r="FE45" s="23" t="s">
        <v>24</v>
      </c>
      <c r="FF45" s="23" t="s">
        <v>24</v>
      </c>
      <c r="FG45" s="23" t="s">
        <v>24</v>
      </c>
      <c r="FH45" s="23" t="s">
        <v>24</v>
      </c>
      <c r="FI45" s="23">
        <f t="shared" ref="FI45" si="1472">ROUND((((FB45)+(2*FC45)+(3*FD45))/6),0)</f>
        <v>86</v>
      </c>
      <c r="FJ45" s="23">
        <f t="shared" ref="FJ45" si="1473">ROUND(FI45*0.2,0)</f>
        <v>17</v>
      </c>
      <c r="FK45" s="138"/>
      <c r="FL45" s="135"/>
      <c r="FM45" s="78">
        <v>78</v>
      </c>
      <c r="FN45" s="70">
        <v>77</v>
      </c>
      <c r="FO45" s="70">
        <v>77</v>
      </c>
      <c r="FP45" s="23" t="s">
        <v>24</v>
      </c>
      <c r="FQ45" s="23" t="s">
        <v>24</v>
      </c>
      <c r="FR45" s="23" t="s">
        <v>24</v>
      </c>
      <c r="FS45" s="23" t="s">
        <v>24</v>
      </c>
      <c r="FT45" s="23">
        <f t="shared" ref="FT45" si="1474">ROUND((((FM45)+(2*FN45)+(3*FO45))/6),0)</f>
        <v>77</v>
      </c>
      <c r="FU45" s="23">
        <f t="shared" ref="FU45" si="1475">ROUND(FT45*0.2,0)</f>
        <v>15</v>
      </c>
      <c r="FV45" s="138"/>
      <c r="FW45" s="135"/>
      <c r="FX45" s="22">
        <v>80</v>
      </c>
      <c r="FY45" s="22">
        <v>80</v>
      </c>
      <c r="FZ45" s="22">
        <v>80</v>
      </c>
      <c r="GA45" s="23" t="s">
        <v>24</v>
      </c>
      <c r="GB45" s="23" t="s">
        <v>24</v>
      </c>
      <c r="GC45" s="23" t="s">
        <v>24</v>
      </c>
      <c r="GD45" s="23" t="s">
        <v>24</v>
      </c>
      <c r="GE45" s="23">
        <f t="shared" ref="GE45" si="1476">ROUND((((FX45)+(2*FY45)+(3*FZ45))/6),0)</f>
        <v>80</v>
      </c>
      <c r="GF45" s="23">
        <f t="shared" ref="GF45" si="1477">ROUND(GE45*0.2,0)</f>
        <v>16</v>
      </c>
      <c r="GG45" s="138"/>
      <c r="GH45" s="135"/>
      <c r="GI45" s="143"/>
      <c r="GJ45" s="146"/>
      <c r="GK45" s="150"/>
      <c r="GL45" s="150"/>
      <c r="GM45" s="150"/>
      <c r="GN45" s="150"/>
      <c r="GO45" s="129"/>
      <c r="GP45" s="132"/>
      <c r="GQ45" s="132"/>
      <c r="GR45" s="129"/>
    </row>
    <row r="46" spans="1:200" ht="15.75" customHeight="1" thickBot="1" x14ac:dyDescent="0.3">
      <c r="A46" s="154">
        <v>14</v>
      </c>
      <c r="B46" s="157" t="s">
        <v>91</v>
      </c>
      <c r="C46" s="10" t="s">
        <v>3</v>
      </c>
      <c r="D46" s="16">
        <v>78</v>
      </c>
      <c r="E46" s="6">
        <v>78</v>
      </c>
      <c r="F46" s="6">
        <v>64</v>
      </c>
      <c r="G46" s="26">
        <f t="shared" si="36"/>
        <v>71</v>
      </c>
      <c r="H46" s="6">
        <f t="shared" ref="H46:H61" si="1478">ROUND(G46*0.4,0)</f>
        <v>28</v>
      </c>
      <c r="I46" s="6" t="s">
        <v>24</v>
      </c>
      <c r="J46" s="6" t="s">
        <v>24</v>
      </c>
      <c r="K46" s="6" t="s">
        <v>24</v>
      </c>
      <c r="L46" s="6" t="s">
        <v>24</v>
      </c>
      <c r="M46" s="136">
        <f t="shared" ref="M46" si="1479">H46+J47+L48</f>
        <v>77</v>
      </c>
      <c r="N46" s="133" t="str">
        <f t="shared" ref="N46" si="1480">IF(M46&gt;=75,"T","TT")</f>
        <v>T</v>
      </c>
      <c r="O46" s="17">
        <v>80</v>
      </c>
      <c r="P46" s="6">
        <v>75</v>
      </c>
      <c r="Q46" s="6">
        <v>68</v>
      </c>
      <c r="R46" s="6">
        <f t="shared" ref="R46" si="1481">ROUND((((O46)+(2*P46)+(3*Q46))/6),0)</f>
        <v>72</v>
      </c>
      <c r="S46" s="6">
        <f t="shared" ref="S46:S58" si="1482">ROUND(R46*0.4,0)</f>
        <v>29</v>
      </c>
      <c r="T46" s="6" t="s">
        <v>24</v>
      </c>
      <c r="U46" s="6" t="s">
        <v>24</v>
      </c>
      <c r="V46" s="6" t="s">
        <v>24</v>
      </c>
      <c r="W46" s="6" t="s">
        <v>24</v>
      </c>
      <c r="X46" s="136">
        <f t="shared" ref="X46" si="1483">S46+U47+W48</f>
        <v>80</v>
      </c>
      <c r="Y46" s="133" t="str">
        <f t="shared" ref="Y46" si="1484">IF(X46&gt;=75,"T","TT")</f>
        <v>T</v>
      </c>
      <c r="Z46" s="16">
        <v>80</v>
      </c>
      <c r="AA46" s="6">
        <v>79</v>
      </c>
      <c r="AB46" s="6">
        <v>74</v>
      </c>
      <c r="AC46" s="6">
        <f t="shared" ref="AC46" si="1485">ROUND((((Z46)+(2*AA46)+(3*AB46))/6),0)</f>
        <v>77</v>
      </c>
      <c r="AD46" s="6">
        <f t="shared" ref="AD46:AD61" si="1486">ROUND(AC46*0.3,0)</f>
        <v>23</v>
      </c>
      <c r="AE46" s="6" t="s">
        <v>24</v>
      </c>
      <c r="AF46" s="6" t="s">
        <v>24</v>
      </c>
      <c r="AG46" s="6" t="s">
        <v>24</v>
      </c>
      <c r="AH46" s="6" t="s">
        <v>24</v>
      </c>
      <c r="AI46" s="136">
        <f t="shared" ref="AI46" si="1487">AD46+AF47+AH48</f>
        <v>79</v>
      </c>
      <c r="AJ46" s="133" t="str">
        <f t="shared" ref="AJ46" si="1488">IF(AI46&gt;=75,"T","TT")</f>
        <v>T</v>
      </c>
      <c r="AK46" s="17">
        <v>85</v>
      </c>
      <c r="AL46" s="6">
        <v>65</v>
      </c>
      <c r="AM46" s="6">
        <v>84</v>
      </c>
      <c r="AN46" s="6">
        <f t="shared" ref="AN46" si="1489">ROUND((((AK46)+(2*AL46)+(3*AM46))/6),0)</f>
        <v>78</v>
      </c>
      <c r="AO46" s="6">
        <f t="shared" ref="AO46:AO64" si="1490">ROUND(AN46*0.3,0)</f>
        <v>23</v>
      </c>
      <c r="AP46" s="6" t="s">
        <v>24</v>
      </c>
      <c r="AQ46" s="6" t="s">
        <v>24</v>
      </c>
      <c r="AR46" s="6" t="s">
        <v>24</v>
      </c>
      <c r="AS46" s="6" t="s">
        <v>24</v>
      </c>
      <c r="AT46" s="136">
        <f t="shared" ref="AT46" si="1491">AO46+AQ47+AS48</f>
        <v>76</v>
      </c>
      <c r="AU46" s="133" t="str">
        <f t="shared" ref="AU46" si="1492">IF(AT46&gt;=75,"T","TT")</f>
        <v>T</v>
      </c>
      <c r="AV46" s="16">
        <v>70</v>
      </c>
      <c r="AW46" s="16">
        <v>70</v>
      </c>
      <c r="AX46" s="6">
        <v>64</v>
      </c>
      <c r="AY46" s="6">
        <f t="shared" ref="AY46" si="1493">ROUND((((AV46)+(2*AW46)+(3*AX46))/6),0)</f>
        <v>67</v>
      </c>
      <c r="AZ46" s="6">
        <f t="shared" ref="AZ46:AZ55" si="1494">ROUND(AY46*0.7,0)</f>
        <v>47</v>
      </c>
      <c r="BA46" s="6" t="s">
        <v>24</v>
      </c>
      <c r="BB46" s="6" t="s">
        <v>24</v>
      </c>
      <c r="BC46" s="6" t="s">
        <v>24</v>
      </c>
      <c r="BD46" s="6" t="s">
        <v>24</v>
      </c>
      <c r="BE46" s="136">
        <f t="shared" ref="BE46" si="1495">AZ46+BB47+BD48</f>
        <v>70</v>
      </c>
      <c r="BF46" s="139" t="str">
        <f t="shared" ref="BF46" si="1496">IF(BE46&gt;=70,"T","TT")</f>
        <v>T</v>
      </c>
      <c r="BG46" s="17">
        <v>82</v>
      </c>
      <c r="BH46" s="6">
        <v>80</v>
      </c>
      <c r="BI46" s="6">
        <v>57</v>
      </c>
      <c r="BJ46" s="6">
        <f t="shared" ref="BJ46" si="1497">ROUND((((BG46)+(2*BH46)+(3*BI46))/6),0)</f>
        <v>69</v>
      </c>
      <c r="BK46" s="6">
        <f t="shared" ref="BK46" si="1498">ROUND(BJ46*0.2,0)</f>
        <v>14</v>
      </c>
      <c r="BL46" s="6" t="s">
        <v>24</v>
      </c>
      <c r="BM46" s="6" t="s">
        <v>24</v>
      </c>
      <c r="BN46" s="6" t="s">
        <v>24</v>
      </c>
      <c r="BO46" s="6" t="s">
        <v>24</v>
      </c>
      <c r="BP46" s="136">
        <f t="shared" ref="BP46" si="1499">BK46+BM47+BO48</f>
        <v>78</v>
      </c>
      <c r="BQ46" s="133" t="str">
        <f t="shared" ref="BQ46" si="1500">IF(BP46&gt;=75,"T","TT")</f>
        <v>T</v>
      </c>
      <c r="BR46" s="16"/>
      <c r="BS46" s="6"/>
      <c r="BT46" s="6"/>
      <c r="BU46" s="6">
        <v>77</v>
      </c>
      <c r="BV46" s="6">
        <f t="shared" ref="BV46:BV61" si="1501">ROUND(BU46*0.1,0)</f>
        <v>8</v>
      </c>
      <c r="BW46" s="6" t="s">
        <v>24</v>
      </c>
      <c r="BX46" s="6" t="s">
        <v>24</v>
      </c>
      <c r="BY46" s="6" t="s">
        <v>24</v>
      </c>
      <c r="BZ46" s="6" t="s">
        <v>24</v>
      </c>
      <c r="CA46" s="136">
        <f t="shared" ref="CA46" si="1502">BV46+BX47+BZ48</f>
        <v>80</v>
      </c>
      <c r="CB46" s="133" t="str">
        <f t="shared" ref="CB46" si="1503">IF(CA46&gt;=75,"T","TT")</f>
        <v>T</v>
      </c>
      <c r="CC46" s="17">
        <v>85</v>
      </c>
      <c r="CD46" s="6">
        <v>81</v>
      </c>
      <c r="CE46" s="6">
        <v>86</v>
      </c>
      <c r="CF46" s="6">
        <f t="shared" ref="CF46" si="1504">ROUND((((CC46)+(2*CD46)+(3*CE46))/6),0)</f>
        <v>84</v>
      </c>
      <c r="CG46" s="6">
        <f t="shared" ref="CG46:CG64" si="1505">ROUND(CF46*0.8,0)</f>
        <v>67</v>
      </c>
      <c r="CH46" s="6" t="s">
        <v>24</v>
      </c>
      <c r="CI46" s="6" t="s">
        <v>24</v>
      </c>
      <c r="CJ46" s="6" t="s">
        <v>24</v>
      </c>
      <c r="CK46" s="6" t="s">
        <v>24</v>
      </c>
      <c r="CL46" s="136">
        <f t="shared" ref="CL46" si="1506">CG46+CI47+CK48</f>
        <v>83</v>
      </c>
      <c r="CM46" s="133" t="str">
        <f t="shared" ref="CM46" si="1507">IF(CL46&gt;=75,"T","TT")</f>
        <v>T</v>
      </c>
      <c r="CN46" s="16">
        <v>81</v>
      </c>
      <c r="CO46" s="6">
        <v>78</v>
      </c>
      <c r="CP46" s="6">
        <v>84</v>
      </c>
      <c r="CQ46" s="6">
        <f t="shared" ref="CQ46" si="1508">ROUND((((CN46)+(2*CO46)+(3*CP46))/6),0)</f>
        <v>82</v>
      </c>
      <c r="CR46" s="6">
        <f t="shared" ref="CR46:CR61" si="1509">ROUND(CQ46*0.7,0)</f>
        <v>57</v>
      </c>
      <c r="CS46" s="6" t="s">
        <v>24</v>
      </c>
      <c r="CT46" s="6" t="s">
        <v>24</v>
      </c>
      <c r="CU46" s="6" t="s">
        <v>24</v>
      </c>
      <c r="CV46" s="6" t="s">
        <v>24</v>
      </c>
      <c r="CW46" s="136">
        <f t="shared" ref="CW46" si="1510">CR46+CT47+CV48</f>
        <v>81</v>
      </c>
      <c r="CX46" s="133" t="str">
        <f t="shared" ref="CX46" si="1511">IF(CW46&gt;=75,"T","TT")</f>
        <v>T</v>
      </c>
      <c r="CY46" s="17">
        <v>80</v>
      </c>
      <c r="CZ46" s="6">
        <v>83</v>
      </c>
      <c r="DA46" s="6">
        <v>80</v>
      </c>
      <c r="DB46" s="6">
        <f t="shared" ref="DB46" si="1512">ROUND((((CY46)+(2*CZ46)+(3*DA46))/6),0)</f>
        <v>81</v>
      </c>
      <c r="DC46" s="6">
        <f t="shared" ref="DC46:DC61" si="1513">ROUND(DB46*0.7,0)</f>
        <v>57</v>
      </c>
      <c r="DD46" s="6" t="s">
        <v>24</v>
      </c>
      <c r="DE46" s="6" t="s">
        <v>24</v>
      </c>
      <c r="DF46" s="6" t="s">
        <v>24</v>
      </c>
      <c r="DG46" s="6" t="s">
        <v>24</v>
      </c>
      <c r="DH46" s="136">
        <f t="shared" ref="DH46" si="1514">DC46+DE47+DG48</f>
        <v>81</v>
      </c>
      <c r="DI46" s="133" t="str">
        <f t="shared" ref="DI46" si="1515">IF(DH46&gt;=75,"T","TT")</f>
        <v>T</v>
      </c>
      <c r="DJ46" s="16">
        <v>80</v>
      </c>
      <c r="DK46" s="6">
        <v>75</v>
      </c>
      <c r="DL46" s="6">
        <v>64</v>
      </c>
      <c r="DM46" s="6">
        <f t="shared" ref="DM46" si="1516">ROUND((((DJ46)+(2*DK46)+(3*DL46))/6),0)</f>
        <v>70</v>
      </c>
      <c r="DN46" s="6">
        <f t="shared" ref="DN46" si="1517">ROUND(DM46*0.5,0)</f>
        <v>35</v>
      </c>
      <c r="DO46" s="6" t="s">
        <v>24</v>
      </c>
      <c r="DP46" s="6" t="s">
        <v>24</v>
      </c>
      <c r="DQ46" s="6" t="s">
        <v>24</v>
      </c>
      <c r="DR46" s="6" t="s">
        <v>24</v>
      </c>
      <c r="DS46" s="136">
        <f t="shared" ref="DS46" si="1518">DN46+DP47+DR48</f>
        <v>78</v>
      </c>
      <c r="DT46" s="133" t="str">
        <f t="shared" ref="DT46" si="1519">IF(DS46&gt;=75,"T","TT")</f>
        <v>T</v>
      </c>
      <c r="DU46" s="17">
        <v>76</v>
      </c>
      <c r="DV46" s="6">
        <v>75</v>
      </c>
      <c r="DW46" s="6">
        <v>62</v>
      </c>
      <c r="DX46" s="6">
        <f t="shared" ref="DX46" si="1520">ROUND((((DU46)+(2*DV46)+(3*DW46))/6),0)</f>
        <v>69</v>
      </c>
      <c r="DY46" s="6">
        <f t="shared" ref="DY46:DY52" si="1521">ROUND(DX46*0.8,0)</f>
        <v>55</v>
      </c>
      <c r="DZ46" s="6" t="s">
        <v>24</v>
      </c>
      <c r="EA46" s="6" t="s">
        <v>24</v>
      </c>
      <c r="EB46" s="6" t="s">
        <v>24</v>
      </c>
      <c r="EC46" s="6" t="s">
        <v>24</v>
      </c>
      <c r="ED46" s="136">
        <f t="shared" ref="ED46" si="1522">DY46+EA47+EC48</f>
        <v>70</v>
      </c>
      <c r="EE46" s="139" t="str">
        <f t="shared" ref="EE46" si="1523">IF(ED46&gt;=70,"T","TT")</f>
        <v>T</v>
      </c>
      <c r="EF46" s="16">
        <v>75</v>
      </c>
      <c r="EG46" s="6">
        <v>76</v>
      </c>
      <c r="EH46" s="6">
        <v>68</v>
      </c>
      <c r="EI46" s="6">
        <f t="shared" ref="EI46" si="1524">ROUND((((EF46)+(2*EG46)+(3*EH46))/6),0)</f>
        <v>72</v>
      </c>
      <c r="EJ46" s="6">
        <f t="shared" ref="EJ46:EJ64" si="1525">ROUND(EI46*0.6,0)</f>
        <v>43</v>
      </c>
      <c r="EK46" s="6" t="s">
        <v>24</v>
      </c>
      <c r="EL46" s="6" t="s">
        <v>24</v>
      </c>
      <c r="EM46" s="6" t="s">
        <v>24</v>
      </c>
      <c r="EN46" s="6" t="s">
        <v>24</v>
      </c>
      <c r="EO46" s="136">
        <f t="shared" si="829"/>
        <v>74</v>
      </c>
      <c r="EP46" s="133" t="str">
        <f t="shared" ref="EP46" si="1526">IF(EO46&gt;=70,"T","TT")</f>
        <v>T</v>
      </c>
      <c r="EQ46" s="17">
        <v>77</v>
      </c>
      <c r="ER46" s="17">
        <v>77</v>
      </c>
      <c r="ES46" s="6">
        <v>68</v>
      </c>
      <c r="ET46" s="6">
        <f t="shared" ref="ET46" si="1527">ROUND((((EQ46)+(2*ER46)+(3*ES46))/6),0)</f>
        <v>73</v>
      </c>
      <c r="EU46" s="6">
        <f t="shared" ref="EU46:EU67" si="1528">ROUND(ET46*0.7,0)</f>
        <v>51</v>
      </c>
      <c r="EV46" s="6" t="s">
        <v>24</v>
      </c>
      <c r="EW46" s="6" t="s">
        <v>24</v>
      </c>
      <c r="EX46" s="6" t="s">
        <v>24</v>
      </c>
      <c r="EY46" s="6" t="s">
        <v>24</v>
      </c>
      <c r="EZ46" s="136">
        <f t="shared" ref="EZ46" si="1529">EU46+EW47+EY48</f>
        <v>75</v>
      </c>
      <c r="FA46" s="133" t="str">
        <f t="shared" ref="FA46" si="1530">IF(EZ46&gt;=70,"T","TT")</f>
        <v>T</v>
      </c>
      <c r="FB46" s="71">
        <v>75.5</v>
      </c>
      <c r="FC46" s="26">
        <v>75</v>
      </c>
      <c r="FD46" s="26">
        <v>56</v>
      </c>
      <c r="FE46" s="6">
        <f t="shared" ref="FE46" si="1531">ROUND((((FB46)+(2*FC46)+(3*FD46))/6),0)</f>
        <v>66</v>
      </c>
      <c r="FF46" s="6">
        <f t="shared" ref="FF46:FF67" si="1532">ROUND(FE46*0.3,0)</f>
        <v>20</v>
      </c>
      <c r="FG46" s="6" t="s">
        <v>24</v>
      </c>
      <c r="FH46" s="6" t="s">
        <v>24</v>
      </c>
      <c r="FI46" s="6" t="s">
        <v>24</v>
      </c>
      <c r="FJ46" s="6" t="s">
        <v>24</v>
      </c>
      <c r="FK46" s="136">
        <f t="shared" ref="FK46" si="1533">FF46+FH47+FJ48</f>
        <v>79</v>
      </c>
      <c r="FL46" s="133" t="str">
        <f t="shared" ref="FL46" si="1534">IF(FK46&gt;=75,"T","TT")</f>
        <v>T</v>
      </c>
      <c r="FM46" s="76">
        <v>95</v>
      </c>
      <c r="FN46" s="26">
        <v>76</v>
      </c>
      <c r="FO46" s="6">
        <v>73</v>
      </c>
      <c r="FP46" s="6">
        <f t="shared" ref="FP46" si="1535">ROUND((((FM46)+(2*FN46)+(3*FO46))/6),0)</f>
        <v>78</v>
      </c>
      <c r="FQ46" s="6">
        <f t="shared" ref="FQ46:FQ64" si="1536">ROUND(FP46*0.4,0)</f>
        <v>31</v>
      </c>
      <c r="FR46" s="6" t="s">
        <v>24</v>
      </c>
      <c r="FS46" s="6" t="s">
        <v>24</v>
      </c>
      <c r="FT46" s="6" t="s">
        <v>24</v>
      </c>
      <c r="FU46" s="6" t="s">
        <v>24</v>
      </c>
      <c r="FV46" s="136">
        <f t="shared" ref="FV46" si="1537">FQ46+FS47+FU48</f>
        <v>77</v>
      </c>
      <c r="FW46" s="133" t="str">
        <f t="shared" ref="FW46" si="1538">IF(FV46&gt;=75,"T","TT")</f>
        <v>T</v>
      </c>
      <c r="FX46" s="16">
        <v>82</v>
      </c>
      <c r="FY46" s="6">
        <v>80</v>
      </c>
      <c r="FZ46" s="6">
        <v>92</v>
      </c>
      <c r="GA46" s="6">
        <f t="shared" ref="GA46" si="1539">ROUND((((FX46)+(2*FY46)+(3*FZ46))/6),0)</f>
        <v>86</v>
      </c>
      <c r="GB46" s="6">
        <f t="shared" ref="GB46:GB67" si="1540">ROUND(GA46*0.3,0)</f>
        <v>26</v>
      </c>
      <c r="GC46" s="6" t="s">
        <v>24</v>
      </c>
      <c r="GD46" s="6" t="s">
        <v>24</v>
      </c>
      <c r="GE46" s="6" t="s">
        <v>24</v>
      </c>
      <c r="GF46" s="6" t="s">
        <v>24</v>
      </c>
      <c r="GG46" s="136">
        <f t="shared" ref="GG46" si="1541">GB46+GD47+GF48</f>
        <v>83</v>
      </c>
      <c r="GH46" s="133" t="str">
        <f t="shared" ref="GH46" si="1542">IF(GG46&gt;=75,"T","TT")</f>
        <v>T</v>
      </c>
      <c r="GI46" s="142">
        <f>M46+X46+AI46+AT46+BE46+BP46+CA46+CL46+CW46+DH46+DS46+ED46+EO46+EZ46+FK46+FV46+GG46</f>
        <v>1321</v>
      </c>
      <c r="GJ46" s="145">
        <f t="shared" si="102"/>
        <v>77.705882352941174</v>
      </c>
      <c r="GK46" s="148">
        <f t="shared" ref="GK46" si="1543">17-GL46</f>
        <v>17</v>
      </c>
      <c r="GL46" s="148">
        <f t="shared" ref="GL46" si="1544">COUNTIF(C46:GH46,"TT")</f>
        <v>0</v>
      </c>
      <c r="GM46" s="148" t="str">
        <f t="shared" ref="GM46" si="1545">IF(GL46&lt;=3,"N","TN")</f>
        <v>N</v>
      </c>
      <c r="GN46" s="148">
        <f>RANK(GI46,$GI$7:$GI$138,0)</f>
        <v>7</v>
      </c>
      <c r="GO46" s="127" t="str">
        <f t="shared" ref="GO46" si="1546">IF(AND(AI46&gt;=75,AT46&gt;=75,FV46&gt;=75),"YA","TIDAK")</f>
        <v>YA</v>
      </c>
      <c r="GP46" s="130" t="str">
        <f t="shared" ref="GP46" si="1547">IF(AND(BE46&gt;=70,ED46&gt;=70,EO46&gt;=70,EZ46&gt;=70),"YA","TIDAK")</f>
        <v>YA</v>
      </c>
      <c r="GQ46" s="130" t="str">
        <f t="shared" ref="GQ46" si="1548">IF(AND(CL46&gt;=75,CW46&gt;=75,DH46&gt;=75,DS46&gt;=75),"YA","TIDAK")</f>
        <v>YA</v>
      </c>
      <c r="GR46" s="127"/>
    </row>
    <row r="47" spans="1:200" ht="15.75" customHeight="1" thickBot="1" x14ac:dyDescent="0.3">
      <c r="A47" s="155"/>
      <c r="B47" s="158"/>
      <c r="C47" s="11" t="s">
        <v>4</v>
      </c>
      <c r="D47" s="18">
        <v>78</v>
      </c>
      <c r="E47" s="8">
        <v>80</v>
      </c>
      <c r="F47" s="8">
        <v>83</v>
      </c>
      <c r="G47" s="26" t="s">
        <v>24</v>
      </c>
      <c r="H47" s="8" t="s">
        <v>24</v>
      </c>
      <c r="I47" s="8">
        <f t="shared" ref="I47" si="1549">ROUND((((D47)+(2*E47)+(3*F47))/6),0)</f>
        <v>81</v>
      </c>
      <c r="J47" s="8">
        <f t="shared" ref="J47:J62" si="1550">ROUND(I47*0.25,0)</f>
        <v>20</v>
      </c>
      <c r="K47" s="8" t="s">
        <v>24</v>
      </c>
      <c r="L47" s="8" t="s">
        <v>24</v>
      </c>
      <c r="M47" s="137"/>
      <c r="N47" s="134"/>
      <c r="O47" s="7">
        <v>80</v>
      </c>
      <c r="P47" s="7">
        <v>80</v>
      </c>
      <c r="Q47" s="7">
        <v>80</v>
      </c>
      <c r="R47" s="8" t="s">
        <v>24</v>
      </c>
      <c r="S47" s="8" t="s">
        <v>24</v>
      </c>
      <c r="T47" s="8">
        <f t="shared" ref="T47" si="1551">ROUND((((O47)+(2*P47)+(3*Q47))/6),0)</f>
        <v>80</v>
      </c>
      <c r="U47" s="8">
        <f t="shared" ref="U47:U59" si="1552">ROUND(T47*0.1,0)</f>
        <v>8</v>
      </c>
      <c r="V47" s="8" t="s">
        <v>24</v>
      </c>
      <c r="W47" s="8" t="s">
        <v>24</v>
      </c>
      <c r="X47" s="137"/>
      <c r="Y47" s="134"/>
      <c r="Z47" s="18">
        <v>80</v>
      </c>
      <c r="AA47" s="8">
        <v>78</v>
      </c>
      <c r="AB47" s="8">
        <v>81</v>
      </c>
      <c r="AC47" s="8" t="s">
        <v>24</v>
      </c>
      <c r="AD47" s="8" t="s">
        <v>24</v>
      </c>
      <c r="AE47" s="8">
        <f t="shared" ref="AE47" si="1553">ROUND((((Z47)+(2*AA47)+(3*AB47))/6),0)</f>
        <v>80</v>
      </c>
      <c r="AF47" s="8">
        <f t="shared" ref="AF47:AF62" si="1554">ROUND(AE47*0.5,0)</f>
        <v>40</v>
      </c>
      <c r="AG47" s="8" t="s">
        <v>24</v>
      </c>
      <c r="AH47" s="8" t="s">
        <v>24</v>
      </c>
      <c r="AI47" s="137"/>
      <c r="AJ47" s="134"/>
      <c r="AK47" s="7">
        <v>75</v>
      </c>
      <c r="AL47" s="7">
        <v>75</v>
      </c>
      <c r="AM47" s="7">
        <v>75</v>
      </c>
      <c r="AN47" s="8" t="s">
        <v>24</v>
      </c>
      <c r="AO47" s="8" t="s">
        <v>24</v>
      </c>
      <c r="AP47" s="8">
        <f t="shared" ref="AP47" si="1555">ROUND((((AK47)+(2*AL47)+(3*AM47))/6),0)</f>
        <v>75</v>
      </c>
      <c r="AQ47" s="8">
        <f t="shared" ref="AQ47:AQ65" si="1556">ROUND(AP47*0.5,0)</f>
        <v>38</v>
      </c>
      <c r="AR47" s="8" t="s">
        <v>24</v>
      </c>
      <c r="AS47" s="8" t="s">
        <v>24</v>
      </c>
      <c r="AT47" s="137"/>
      <c r="AU47" s="134"/>
      <c r="AV47" s="18">
        <v>76</v>
      </c>
      <c r="AW47" s="18">
        <v>76</v>
      </c>
      <c r="AX47" s="18">
        <v>76</v>
      </c>
      <c r="AY47" s="8" t="s">
        <v>24</v>
      </c>
      <c r="AZ47" s="8" t="s">
        <v>24</v>
      </c>
      <c r="BA47" s="8">
        <f t="shared" ref="BA47" si="1557">ROUND((((AV47)+(2*AW47)+(3*AX47))/6),0)</f>
        <v>76</v>
      </c>
      <c r="BB47" s="8">
        <f t="shared" ref="BB47:BB56" si="1558">ROUND(BA47*0.1,0)</f>
        <v>8</v>
      </c>
      <c r="BC47" s="8" t="s">
        <v>24</v>
      </c>
      <c r="BD47" s="8" t="s">
        <v>24</v>
      </c>
      <c r="BE47" s="137"/>
      <c r="BF47" s="140"/>
      <c r="BG47" s="7">
        <v>80</v>
      </c>
      <c r="BH47" s="8">
        <v>80</v>
      </c>
      <c r="BI47" s="8">
        <v>80</v>
      </c>
      <c r="BJ47" s="8" t="s">
        <v>24</v>
      </c>
      <c r="BK47" s="8" t="s">
        <v>24</v>
      </c>
      <c r="BL47" s="8">
        <f t="shared" ref="BL47" si="1559">ROUND((((BG47)+(2*BH47)+(3*BI47))/6),0)</f>
        <v>80</v>
      </c>
      <c r="BM47" s="8">
        <f t="shared" ref="BM47" si="1560">ROUND(BL47*0.5,0)</f>
        <v>40</v>
      </c>
      <c r="BN47" s="8" t="s">
        <v>24</v>
      </c>
      <c r="BO47" s="8" t="s">
        <v>24</v>
      </c>
      <c r="BP47" s="137"/>
      <c r="BQ47" s="134"/>
      <c r="BR47" s="18"/>
      <c r="BS47" s="8"/>
      <c r="BT47" s="8"/>
      <c r="BU47" s="8" t="s">
        <v>24</v>
      </c>
      <c r="BV47" s="8" t="s">
        <v>24</v>
      </c>
      <c r="BW47" s="8">
        <v>79</v>
      </c>
      <c r="BX47" s="8">
        <f t="shared" ref="BX47:BX62" si="1561">ROUND(BW47*0.5,0)</f>
        <v>40</v>
      </c>
      <c r="BY47" s="8" t="s">
        <v>24</v>
      </c>
      <c r="BZ47" s="8" t="s">
        <v>24</v>
      </c>
      <c r="CA47" s="137"/>
      <c r="CB47" s="134"/>
      <c r="CC47" s="7">
        <v>80</v>
      </c>
      <c r="CD47" s="7">
        <v>80</v>
      </c>
      <c r="CE47" s="7">
        <v>84</v>
      </c>
      <c r="CF47" s="8" t="s">
        <v>24</v>
      </c>
      <c r="CG47" s="8" t="s">
        <v>24</v>
      </c>
      <c r="CH47" s="8">
        <f t="shared" ref="CH47" si="1562">ROUND((((CC47)+(2*CD47)+(3*CE47))/6),0)</f>
        <v>82</v>
      </c>
      <c r="CI47" s="8">
        <f t="shared" ref="CI47:CI65" si="1563">ROUND(CH47*0.1,0)</f>
        <v>8</v>
      </c>
      <c r="CJ47" s="8" t="s">
        <v>24</v>
      </c>
      <c r="CK47" s="8" t="s">
        <v>24</v>
      </c>
      <c r="CL47" s="137"/>
      <c r="CM47" s="134"/>
      <c r="CN47" s="18">
        <v>78</v>
      </c>
      <c r="CO47" s="8">
        <v>78</v>
      </c>
      <c r="CP47" s="8">
        <v>77</v>
      </c>
      <c r="CQ47" s="8" t="s">
        <v>24</v>
      </c>
      <c r="CR47" s="8" t="s">
        <v>24</v>
      </c>
      <c r="CS47" s="8">
        <f t="shared" ref="CS47" si="1564">ROUND((((CN47)+(2*CO47)+(3*CP47))/6),0)</f>
        <v>78</v>
      </c>
      <c r="CT47" s="8">
        <f t="shared" ref="CT47:CT62" si="1565">ROUND(CS47*0.2,0)</f>
        <v>16</v>
      </c>
      <c r="CU47" s="8" t="s">
        <v>24</v>
      </c>
      <c r="CV47" s="8" t="s">
        <v>24</v>
      </c>
      <c r="CW47" s="137"/>
      <c r="CX47" s="134"/>
      <c r="CY47" s="7">
        <v>80</v>
      </c>
      <c r="CZ47" s="8">
        <v>80</v>
      </c>
      <c r="DA47" s="8">
        <v>80</v>
      </c>
      <c r="DB47" s="8" t="s">
        <v>24</v>
      </c>
      <c r="DC47" s="8" t="s">
        <v>24</v>
      </c>
      <c r="DD47" s="8">
        <f t="shared" ref="DD47" si="1566">ROUND((((CY47)+(2*CZ47)+(3*DA47))/6),0)</f>
        <v>80</v>
      </c>
      <c r="DE47" s="8">
        <f t="shared" ref="DE47:DE62" si="1567">ROUND(DD47*0.2,0)</f>
        <v>16</v>
      </c>
      <c r="DF47" s="8" t="s">
        <v>24</v>
      </c>
      <c r="DG47" s="8" t="s">
        <v>24</v>
      </c>
      <c r="DH47" s="137"/>
      <c r="DI47" s="134"/>
      <c r="DJ47" s="18">
        <v>86</v>
      </c>
      <c r="DK47" s="8">
        <v>85</v>
      </c>
      <c r="DL47" s="8">
        <v>87</v>
      </c>
      <c r="DM47" s="8" t="s">
        <v>24</v>
      </c>
      <c r="DN47" s="8" t="s">
        <v>24</v>
      </c>
      <c r="DO47" s="8">
        <f t="shared" ref="DO47" si="1568">ROUND((((DJ47)+(2*DK47)+(3*DL47))/6),0)</f>
        <v>86</v>
      </c>
      <c r="DP47" s="8">
        <f t="shared" ref="DP47" si="1569">ROUND(DO47*0.2,0)</f>
        <v>17</v>
      </c>
      <c r="DQ47" s="8" t="s">
        <v>24</v>
      </c>
      <c r="DR47" s="8" t="s">
        <v>24</v>
      </c>
      <c r="DS47" s="137"/>
      <c r="DT47" s="134"/>
      <c r="DU47" s="7">
        <v>76</v>
      </c>
      <c r="DV47" s="7">
        <v>76</v>
      </c>
      <c r="DW47" s="7">
        <v>76</v>
      </c>
      <c r="DX47" s="8" t="s">
        <v>24</v>
      </c>
      <c r="DY47" s="8" t="s">
        <v>24</v>
      </c>
      <c r="DZ47" s="8">
        <f t="shared" ref="DZ47" si="1570">ROUND((((DU47)+(2*DV47)+(3*DW47))/6),0)</f>
        <v>76</v>
      </c>
      <c r="EA47" s="8">
        <f t="shared" ref="EA47:EA53" si="1571">ROUND(DZ47*0.15,0)</f>
        <v>11</v>
      </c>
      <c r="EB47" s="8" t="s">
        <v>24</v>
      </c>
      <c r="EC47" s="8" t="s">
        <v>24</v>
      </c>
      <c r="ED47" s="137"/>
      <c r="EE47" s="140"/>
      <c r="EF47" s="18">
        <v>78</v>
      </c>
      <c r="EG47" s="8">
        <v>78</v>
      </c>
      <c r="EH47" s="8">
        <v>78</v>
      </c>
      <c r="EI47" s="8" t="s">
        <v>24</v>
      </c>
      <c r="EJ47" s="8" t="s">
        <v>24</v>
      </c>
      <c r="EK47" s="8">
        <f t="shared" ref="EK47" si="1572">ROUND((((EF47)+(2*EG47)+(3*EH47))/6),0)</f>
        <v>78</v>
      </c>
      <c r="EL47" s="8">
        <f t="shared" ref="EL47:EL65" si="1573">ROUND(EK47*0.3,0)</f>
        <v>23</v>
      </c>
      <c r="EM47" s="8" t="s">
        <v>24</v>
      </c>
      <c r="EN47" s="8" t="s">
        <v>24</v>
      </c>
      <c r="EO47" s="137"/>
      <c r="EP47" s="134"/>
      <c r="EQ47" s="7">
        <v>79</v>
      </c>
      <c r="ER47" s="7">
        <v>79</v>
      </c>
      <c r="ES47" s="7">
        <v>79</v>
      </c>
      <c r="ET47" s="8" t="s">
        <v>24</v>
      </c>
      <c r="EU47" s="8" t="s">
        <v>24</v>
      </c>
      <c r="EV47" s="8">
        <f t="shared" ref="EV47" si="1574">ROUND((((EQ47)+(2*ER47)+(3*ES47))/6),0)</f>
        <v>79</v>
      </c>
      <c r="EW47" s="8">
        <f t="shared" ref="EW47:EW68" si="1575">ROUND(EV47*0.2,0)</f>
        <v>16</v>
      </c>
      <c r="EX47" s="8" t="s">
        <v>24</v>
      </c>
      <c r="EY47" s="8" t="s">
        <v>24</v>
      </c>
      <c r="EZ47" s="137"/>
      <c r="FA47" s="134"/>
      <c r="FB47" s="66">
        <v>85.52</v>
      </c>
      <c r="FC47" s="29">
        <v>85</v>
      </c>
      <c r="FD47" s="29">
        <v>86.07</v>
      </c>
      <c r="FE47" s="8" t="s">
        <v>24</v>
      </c>
      <c r="FF47" s="8" t="s">
        <v>24</v>
      </c>
      <c r="FG47" s="8">
        <f t="shared" ref="FG47" si="1576">ROUND((((FB47)+(2*FC47)+(3*FD47))/6),0)</f>
        <v>86</v>
      </c>
      <c r="FH47" s="8">
        <f t="shared" ref="FH47:FH68" si="1577">ROUND(FG47*0.5,0)</f>
        <v>43</v>
      </c>
      <c r="FI47" s="8" t="s">
        <v>24</v>
      </c>
      <c r="FJ47" s="8" t="s">
        <v>24</v>
      </c>
      <c r="FK47" s="137"/>
      <c r="FL47" s="134"/>
      <c r="FM47" s="74">
        <v>78.8</v>
      </c>
      <c r="FN47" s="29">
        <v>78</v>
      </c>
      <c r="FO47" s="29">
        <v>78</v>
      </c>
      <c r="FP47" s="8" t="s">
        <v>24</v>
      </c>
      <c r="FQ47" s="8" t="s">
        <v>24</v>
      </c>
      <c r="FR47" s="8">
        <f t="shared" ref="FR47" si="1578">ROUND((((FM47)+(2*FN47)+(3*FO47))/6),0)</f>
        <v>78</v>
      </c>
      <c r="FS47" s="8">
        <f t="shared" ref="FS47:FS65" si="1579">ROUND(FR47*0.4,0)</f>
        <v>31</v>
      </c>
      <c r="FT47" s="8" t="s">
        <v>24</v>
      </c>
      <c r="FU47" s="8" t="s">
        <v>24</v>
      </c>
      <c r="FV47" s="137"/>
      <c r="FW47" s="134"/>
      <c r="FX47" s="18">
        <v>82</v>
      </c>
      <c r="FY47" s="8">
        <v>78</v>
      </c>
      <c r="FZ47" s="8">
        <v>82</v>
      </c>
      <c r="GA47" s="8" t="s">
        <v>24</v>
      </c>
      <c r="GB47" s="8" t="s">
        <v>24</v>
      </c>
      <c r="GC47" s="8">
        <f t="shared" ref="GC47" si="1580">ROUND((((FX47)+(2*FY47)+(3*FZ47))/6),0)</f>
        <v>81</v>
      </c>
      <c r="GD47" s="8">
        <f t="shared" ref="GD47:GD68" si="1581">ROUND(GC47*0.5,0)</f>
        <v>41</v>
      </c>
      <c r="GE47" s="8" t="s">
        <v>24</v>
      </c>
      <c r="GF47" s="8" t="s">
        <v>24</v>
      </c>
      <c r="GG47" s="137"/>
      <c r="GH47" s="134"/>
      <c r="GI47" s="143"/>
      <c r="GJ47" s="146"/>
      <c r="GK47" s="149"/>
      <c r="GL47" s="149"/>
      <c r="GM47" s="149"/>
      <c r="GN47" s="149"/>
      <c r="GO47" s="128"/>
      <c r="GP47" s="131"/>
      <c r="GQ47" s="131"/>
      <c r="GR47" s="128"/>
    </row>
    <row r="48" spans="1:200" ht="15.75" customHeight="1" thickBot="1" x14ac:dyDescent="0.3">
      <c r="A48" s="156"/>
      <c r="B48" s="159"/>
      <c r="C48" s="12" t="s">
        <v>5</v>
      </c>
      <c r="D48" s="19">
        <v>80</v>
      </c>
      <c r="E48" s="20">
        <v>80</v>
      </c>
      <c r="F48" s="20">
        <v>86</v>
      </c>
      <c r="G48" s="26" t="s">
        <v>24</v>
      </c>
      <c r="H48" s="20" t="s">
        <v>24</v>
      </c>
      <c r="I48" s="20" t="s">
        <v>24</v>
      </c>
      <c r="J48" s="20" t="s">
        <v>24</v>
      </c>
      <c r="K48" s="20">
        <f t="shared" ref="K48" si="1582">ROUND((((D48)+(2*E48)+(3*F48))/6),0)</f>
        <v>83</v>
      </c>
      <c r="L48" s="20">
        <f t="shared" ref="L48:L63" si="1583">ROUND(K48*0.35,0)</f>
        <v>29</v>
      </c>
      <c r="M48" s="138"/>
      <c r="N48" s="135"/>
      <c r="O48" s="21">
        <v>85</v>
      </c>
      <c r="P48" s="21">
        <v>85</v>
      </c>
      <c r="Q48" s="21">
        <v>85</v>
      </c>
      <c r="R48" s="20" t="s">
        <v>24</v>
      </c>
      <c r="S48" s="20" t="s">
        <v>24</v>
      </c>
      <c r="T48" s="20" t="s">
        <v>24</v>
      </c>
      <c r="U48" s="20" t="s">
        <v>24</v>
      </c>
      <c r="V48" s="20">
        <f t="shared" ref="V48" si="1584">ROUND((((O48)+(2*P48)+(3*Q48))/6),0)</f>
        <v>85</v>
      </c>
      <c r="W48" s="20">
        <f t="shared" ref="W48:W60" si="1585">ROUND(V48*0.5,0)</f>
        <v>43</v>
      </c>
      <c r="X48" s="138"/>
      <c r="Y48" s="135"/>
      <c r="Z48" s="19">
        <v>82</v>
      </c>
      <c r="AA48" s="20">
        <v>80</v>
      </c>
      <c r="AB48" s="20">
        <v>82</v>
      </c>
      <c r="AC48" s="20" t="s">
        <v>24</v>
      </c>
      <c r="AD48" s="20" t="s">
        <v>24</v>
      </c>
      <c r="AE48" s="20" t="s">
        <v>24</v>
      </c>
      <c r="AF48" s="20" t="s">
        <v>24</v>
      </c>
      <c r="AG48" s="20">
        <f t="shared" ref="AG48" si="1586">ROUND((((Z48)+(2*AA48)+(3*AB48))/6),0)</f>
        <v>81</v>
      </c>
      <c r="AH48" s="20">
        <f t="shared" ref="AH48:AH63" si="1587">ROUND(AG48*0.2,0)</f>
        <v>16</v>
      </c>
      <c r="AI48" s="138"/>
      <c r="AJ48" s="135"/>
      <c r="AK48" s="7">
        <v>75</v>
      </c>
      <c r="AL48" s="7">
        <v>75</v>
      </c>
      <c r="AM48" s="7">
        <v>75</v>
      </c>
      <c r="AN48" s="20" t="s">
        <v>24</v>
      </c>
      <c r="AO48" s="20" t="s">
        <v>24</v>
      </c>
      <c r="AP48" s="20" t="s">
        <v>24</v>
      </c>
      <c r="AQ48" s="20" t="s">
        <v>24</v>
      </c>
      <c r="AR48" s="20">
        <f t="shared" ref="AR48" si="1588">ROUND((((AK48)+(2*AL48)+(3*AM48))/6),0)</f>
        <v>75</v>
      </c>
      <c r="AS48" s="20">
        <f t="shared" ref="AS48:AS66" si="1589">ROUND(AR48*0.2,0)</f>
        <v>15</v>
      </c>
      <c r="AT48" s="138"/>
      <c r="AU48" s="135"/>
      <c r="AV48" s="18">
        <v>76</v>
      </c>
      <c r="AW48" s="18">
        <v>76</v>
      </c>
      <c r="AX48" s="18">
        <v>76</v>
      </c>
      <c r="AY48" s="20" t="s">
        <v>24</v>
      </c>
      <c r="AZ48" s="20" t="s">
        <v>24</v>
      </c>
      <c r="BA48" s="20" t="s">
        <v>24</v>
      </c>
      <c r="BB48" s="20" t="s">
        <v>24</v>
      </c>
      <c r="BC48" s="20">
        <f t="shared" ref="BC48" si="1590">ROUND((((AV48)+(2*AW48)+(3*AX48))/6),0)</f>
        <v>76</v>
      </c>
      <c r="BD48" s="20">
        <f t="shared" ref="BD48:BD57" si="1591">ROUND(BC48*0.2,0)</f>
        <v>15</v>
      </c>
      <c r="BE48" s="138"/>
      <c r="BF48" s="141"/>
      <c r="BG48" s="21">
        <v>82</v>
      </c>
      <c r="BH48" s="20">
        <v>82</v>
      </c>
      <c r="BI48" s="20">
        <v>80</v>
      </c>
      <c r="BJ48" s="23" t="s">
        <v>24</v>
      </c>
      <c r="BK48" s="23" t="s">
        <v>24</v>
      </c>
      <c r="BL48" s="23" t="s">
        <v>24</v>
      </c>
      <c r="BM48" s="23" t="s">
        <v>24</v>
      </c>
      <c r="BN48" s="23">
        <f t="shared" ref="BN48" si="1592">ROUND((((BG48)+(2*BH48)+(3*BI48))/6),0)</f>
        <v>81</v>
      </c>
      <c r="BO48" s="23">
        <f t="shared" ref="BO48" si="1593">ROUND(BN48*0.3,0)</f>
        <v>24</v>
      </c>
      <c r="BP48" s="138"/>
      <c r="BQ48" s="135"/>
      <c r="BR48" s="19"/>
      <c r="BS48" s="20"/>
      <c r="BT48" s="20"/>
      <c r="BU48" s="23" t="s">
        <v>24</v>
      </c>
      <c r="BV48" s="23" t="s">
        <v>24</v>
      </c>
      <c r="BW48" s="23" t="s">
        <v>24</v>
      </c>
      <c r="BX48" s="23" t="s">
        <v>24</v>
      </c>
      <c r="BY48" s="23">
        <v>79</v>
      </c>
      <c r="BZ48" s="23">
        <f t="shared" ref="BZ48:BZ63" si="1594">ROUND(BY48*0.4,0)</f>
        <v>32</v>
      </c>
      <c r="CA48" s="138"/>
      <c r="CB48" s="135"/>
      <c r="CC48" s="7">
        <v>80</v>
      </c>
      <c r="CD48" s="7">
        <v>80</v>
      </c>
      <c r="CE48" s="7">
        <v>81</v>
      </c>
      <c r="CF48" s="23" t="s">
        <v>24</v>
      </c>
      <c r="CG48" s="23" t="s">
        <v>24</v>
      </c>
      <c r="CH48" s="23" t="s">
        <v>24</v>
      </c>
      <c r="CI48" s="23" t="s">
        <v>24</v>
      </c>
      <c r="CJ48" s="23">
        <f t="shared" ref="CJ48" si="1595">ROUND((((CC48)+(2*CD48)+(3*CE48))/6),0)</f>
        <v>81</v>
      </c>
      <c r="CK48" s="23">
        <f t="shared" ref="CK48:CK66" si="1596">ROUND(CJ48*0.1,0)</f>
        <v>8</v>
      </c>
      <c r="CL48" s="138"/>
      <c r="CM48" s="135"/>
      <c r="CN48" s="19">
        <v>80</v>
      </c>
      <c r="CO48" s="20">
        <v>80</v>
      </c>
      <c r="CP48" s="20">
        <v>80</v>
      </c>
      <c r="CQ48" s="23" t="s">
        <v>24</v>
      </c>
      <c r="CR48" s="23" t="s">
        <v>24</v>
      </c>
      <c r="CS48" s="23" t="s">
        <v>24</v>
      </c>
      <c r="CT48" s="23" t="s">
        <v>24</v>
      </c>
      <c r="CU48" s="23">
        <f t="shared" ref="CU48" si="1597">ROUND((((CN48)+(2*CO48)+(3*CP48))/6),0)</f>
        <v>80</v>
      </c>
      <c r="CV48" s="23">
        <f t="shared" ref="CV48:CV63" si="1598">ROUND(CU48*0.1,0)</f>
        <v>8</v>
      </c>
      <c r="CW48" s="138"/>
      <c r="CX48" s="135"/>
      <c r="CY48" s="21">
        <v>80</v>
      </c>
      <c r="CZ48" s="20">
        <v>80</v>
      </c>
      <c r="DA48" s="20">
        <v>80</v>
      </c>
      <c r="DB48" s="23" t="s">
        <v>24</v>
      </c>
      <c r="DC48" s="23" t="s">
        <v>24</v>
      </c>
      <c r="DD48" s="23" t="s">
        <v>24</v>
      </c>
      <c r="DE48" s="23" t="s">
        <v>24</v>
      </c>
      <c r="DF48" s="23">
        <f t="shared" ref="DF48" si="1599">ROUND((((CY48)+(2*CZ48)+(3*DA48))/6),0)</f>
        <v>80</v>
      </c>
      <c r="DG48" s="23">
        <f t="shared" ref="DG48:DG63" si="1600">ROUND(DF48*0.1,0)</f>
        <v>8</v>
      </c>
      <c r="DH48" s="138"/>
      <c r="DI48" s="135"/>
      <c r="DJ48" s="19">
        <v>86</v>
      </c>
      <c r="DK48" s="20">
        <v>85</v>
      </c>
      <c r="DL48" s="20">
        <v>87</v>
      </c>
      <c r="DM48" s="23" t="s">
        <v>24</v>
      </c>
      <c r="DN48" s="23" t="s">
        <v>24</v>
      </c>
      <c r="DO48" s="23" t="s">
        <v>24</v>
      </c>
      <c r="DP48" s="23" t="s">
        <v>24</v>
      </c>
      <c r="DQ48" s="23">
        <f t="shared" ref="DQ48" si="1601">ROUND((((DJ48)+(2*DK48)+(3*DL48))/6),0)</f>
        <v>86</v>
      </c>
      <c r="DR48" s="23">
        <f t="shared" ref="DR48" si="1602">ROUND(DQ48*0.3,0)</f>
        <v>26</v>
      </c>
      <c r="DS48" s="138"/>
      <c r="DT48" s="135"/>
      <c r="DU48" s="21">
        <v>75</v>
      </c>
      <c r="DV48" s="21">
        <v>75</v>
      </c>
      <c r="DW48" s="21">
        <v>75</v>
      </c>
      <c r="DX48" s="20" t="s">
        <v>24</v>
      </c>
      <c r="DY48" s="20" t="s">
        <v>24</v>
      </c>
      <c r="DZ48" s="20" t="s">
        <v>24</v>
      </c>
      <c r="EA48" s="20" t="s">
        <v>24</v>
      </c>
      <c r="EB48" s="20">
        <f t="shared" ref="EB48" si="1603">ROUND((((DU48)+(2*DV48)+(3*DW48))/6),0)</f>
        <v>75</v>
      </c>
      <c r="EC48" s="20">
        <f t="shared" ref="EC48:EC54" si="1604">ROUND(EB48*0.05,0)</f>
        <v>4</v>
      </c>
      <c r="ED48" s="138"/>
      <c r="EE48" s="141"/>
      <c r="EF48" s="19">
        <v>80</v>
      </c>
      <c r="EG48" s="20">
        <v>80</v>
      </c>
      <c r="EH48" s="20">
        <v>80</v>
      </c>
      <c r="EI48" s="20" t="s">
        <v>24</v>
      </c>
      <c r="EJ48" s="20" t="s">
        <v>24</v>
      </c>
      <c r="EK48" s="20" t="s">
        <v>24</v>
      </c>
      <c r="EL48" s="20" t="s">
        <v>24</v>
      </c>
      <c r="EM48" s="20">
        <f t="shared" ref="EM48" si="1605">ROUND((((EF48)+(2*EG48)+(3*EH48))/6),0)</f>
        <v>80</v>
      </c>
      <c r="EN48" s="20">
        <f t="shared" ref="EN48:EN66" si="1606">ROUND(EM48*0.1,0)</f>
        <v>8</v>
      </c>
      <c r="EO48" s="138"/>
      <c r="EP48" s="135"/>
      <c r="EQ48" s="21">
        <v>80</v>
      </c>
      <c r="ER48" s="21">
        <v>80</v>
      </c>
      <c r="ES48" s="21">
        <v>80</v>
      </c>
      <c r="ET48" s="20" t="s">
        <v>24</v>
      </c>
      <c r="EU48" s="20" t="s">
        <v>24</v>
      </c>
      <c r="EV48" s="20" t="s">
        <v>24</v>
      </c>
      <c r="EW48" s="20" t="s">
        <v>24</v>
      </c>
      <c r="EX48" s="20">
        <f t="shared" ref="EX48" si="1607">ROUND((((EQ48)+(2*ER48)+(3*ES48))/6),0)</f>
        <v>80</v>
      </c>
      <c r="EY48" s="20">
        <f t="shared" ref="EY48:EY69" si="1608">ROUND(EX48*0.1,0)</f>
        <v>8</v>
      </c>
      <c r="EZ48" s="138"/>
      <c r="FA48" s="135"/>
      <c r="FB48" s="67">
        <v>80.400000000000006</v>
      </c>
      <c r="FC48" s="68">
        <v>80</v>
      </c>
      <c r="FD48" s="68">
        <v>80.900000000000006</v>
      </c>
      <c r="FE48" s="20" t="s">
        <v>24</v>
      </c>
      <c r="FF48" s="20" t="s">
        <v>24</v>
      </c>
      <c r="FG48" s="20" t="s">
        <v>24</v>
      </c>
      <c r="FH48" s="20" t="s">
        <v>24</v>
      </c>
      <c r="FI48" s="20">
        <f t="shared" ref="FI48" si="1609">ROUND((((FB48)+(2*FC48)+(3*FD48))/6),0)</f>
        <v>81</v>
      </c>
      <c r="FJ48" s="20">
        <f t="shared" ref="FJ48:FJ69" si="1610">ROUND(FI48*0.2,0)</f>
        <v>16</v>
      </c>
      <c r="FK48" s="138"/>
      <c r="FL48" s="135"/>
      <c r="FM48" s="75">
        <v>79.099999999999994</v>
      </c>
      <c r="FN48" s="68">
        <v>77</v>
      </c>
      <c r="FO48" s="68">
        <v>77</v>
      </c>
      <c r="FP48" s="20" t="s">
        <v>24</v>
      </c>
      <c r="FQ48" s="20" t="s">
        <v>24</v>
      </c>
      <c r="FR48" s="20" t="s">
        <v>24</v>
      </c>
      <c r="FS48" s="20" t="s">
        <v>24</v>
      </c>
      <c r="FT48" s="20">
        <f t="shared" ref="FT48" si="1611">ROUND((((FM48)+(2*FN48)+(3*FO48))/6),0)</f>
        <v>77</v>
      </c>
      <c r="FU48" s="20">
        <f t="shared" ref="FU48:FU66" si="1612">ROUND(FT48*0.2,0)</f>
        <v>15</v>
      </c>
      <c r="FV48" s="138"/>
      <c r="FW48" s="135"/>
      <c r="FX48" s="19">
        <v>80</v>
      </c>
      <c r="FY48" s="19">
        <v>80</v>
      </c>
      <c r="FZ48" s="19">
        <v>80</v>
      </c>
      <c r="GA48" s="20" t="s">
        <v>24</v>
      </c>
      <c r="GB48" s="20" t="s">
        <v>24</v>
      </c>
      <c r="GC48" s="20" t="s">
        <v>24</v>
      </c>
      <c r="GD48" s="20" t="s">
        <v>24</v>
      </c>
      <c r="GE48" s="20">
        <f t="shared" ref="GE48" si="1613">ROUND((((FX48)+(2*FY48)+(3*FZ48))/6),0)</f>
        <v>80</v>
      </c>
      <c r="GF48" s="20">
        <f t="shared" ref="GF48:GF69" si="1614">ROUND(GE48*0.2,0)</f>
        <v>16</v>
      </c>
      <c r="GG48" s="138"/>
      <c r="GH48" s="135"/>
      <c r="GI48" s="144"/>
      <c r="GJ48" s="147"/>
      <c r="GK48" s="150"/>
      <c r="GL48" s="150"/>
      <c r="GM48" s="150"/>
      <c r="GN48" s="150"/>
      <c r="GO48" s="129"/>
      <c r="GP48" s="132"/>
      <c r="GQ48" s="132"/>
      <c r="GR48" s="129"/>
    </row>
    <row r="49" spans="1:200" ht="15.75" customHeight="1" thickBot="1" x14ac:dyDescent="0.3">
      <c r="A49" s="184">
        <v>15</v>
      </c>
      <c r="B49" s="187" t="s">
        <v>92</v>
      </c>
      <c r="C49" s="113" t="s">
        <v>3</v>
      </c>
      <c r="D49" s="114">
        <v>77</v>
      </c>
      <c r="E49" s="88">
        <v>76</v>
      </c>
      <c r="F49" s="88">
        <v>50</v>
      </c>
      <c r="G49" s="84">
        <f>ROUND((((D49)+(2*E49)+(3*F49))/6),0)</f>
        <v>63</v>
      </c>
      <c r="H49" s="83">
        <f t="shared" si="1478"/>
        <v>25</v>
      </c>
      <c r="I49" s="83" t="s">
        <v>24</v>
      </c>
      <c r="J49" s="83" t="s">
        <v>24</v>
      </c>
      <c r="K49" s="83" t="s">
        <v>24</v>
      </c>
      <c r="L49" s="83" t="s">
        <v>24</v>
      </c>
      <c r="M49" s="172">
        <f t="shared" ref="M49" si="1615">H49+J50+L51</f>
        <v>73</v>
      </c>
      <c r="N49" s="169" t="str">
        <f t="shared" ref="N49" si="1616">IF(M49&gt;=75,"T","TT")</f>
        <v>TT</v>
      </c>
      <c r="O49" s="115">
        <v>80</v>
      </c>
      <c r="P49" s="88">
        <v>80</v>
      </c>
      <c r="Q49" s="88">
        <v>54</v>
      </c>
      <c r="R49" s="83">
        <f t="shared" ref="R49" si="1617">ROUND((((O49)+(2*P49)+(3*Q49))/6),0)</f>
        <v>67</v>
      </c>
      <c r="S49" s="83">
        <f t="shared" si="1482"/>
        <v>27</v>
      </c>
      <c r="T49" s="83" t="s">
        <v>24</v>
      </c>
      <c r="U49" s="83" t="s">
        <v>24</v>
      </c>
      <c r="V49" s="83" t="s">
        <v>24</v>
      </c>
      <c r="W49" s="83" t="s">
        <v>24</v>
      </c>
      <c r="X49" s="172">
        <f t="shared" ref="X49" si="1618">S49+U50+W51</f>
        <v>78</v>
      </c>
      <c r="Y49" s="169" t="str">
        <f t="shared" ref="Y49" si="1619">IF(X49&gt;=75,"T","TT")</f>
        <v>T</v>
      </c>
      <c r="Z49" s="114">
        <v>82</v>
      </c>
      <c r="AA49" s="88">
        <v>80</v>
      </c>
      <c r="AB49" s="88">
        <v>66</v>
      </c>
      <c r="AC49" s="83">
        <f t="shared" ref="AC49" si="1620">ROUND((((Z49)+(2*AA49)+(3*AB49))/6),0)</f>
        <v>73</v>
      </c>
      <c r="AD49" s="83">
        <f t="shared" si="1486"/>
        <v>22</v>
      </c>
      <c r="AE49" s="83" t="s">
        <v>24</v>
      </c>
      <c r="AF49" s="83" t="s">
        <v>24</v>
      </c>
      <c r="AG49" s="83" t="s">
        <v>24</v>
      </c>
      <c r="AH49" s="83" t="s">
        <v>24</v>
      </c>
      <c r="AI49" s="172">
        <f t="shared" ref="AI49" si="1621">AD49+AF50+AH51</f>
        <v>79</v>
      </c>
      <c r="AJ49" s="169" t="str">
        <f t="shared" ref="AJ49" si="1622">IF(AI49&gt;=75,"T","TT")</f>
        <v>T</v>
      </c>
      <c r="AK49" s="115">
        <v>65</v>
      </c>
      <c r="AL49" s="88">
        <v>70</v>
      </c>
      <c r="AM49" s="88">
        <v>82</v>
      </c>
      <c r="AN49" s="83">
        <f t="shared" ref="AN49" si="1623">ROUND((((AK49)+(2*AL49)+(3*AM49))/6),0)</f>
        <v>75</v>
      </c>
      <c r="AO49" s="83">
        <f t="shared" si="1490"/>
        <v>23</v>
      </c>
      <c r="AP49" s="83" t="s">
        <v>24</v>
      </c>
      <c r="AQ49" s="83" t="s">
        <v>24</v>
      </c>
      <c r="AR49" s="83" t="s">
        <v>24</v>
      </c>
      <c r="AS49" s="83" t="s">
        <v>24</v>
      </c>
      <c r="AT49" s="172">
        <f t="shared" ref="AT49" si="1624">AO49+AQ50+AS51</f>
        <v>79</v>
      </c>
      <c r="AU49" s="169" t="str">
        <f t="shared" ref="AU49" si="1625">IF(AT49&gt;=75,"T","TT")</f>
        <v>T</v>
      </c>
      <c r="AV49" s="86">
        <v>80</v>
      </c>
      <c r="AW49" s="87">
        <v>75</v>
      </c>
      <c r="AX49" s="87">
        <v>65</v>
      </c>
      <c r="AY49" s="83">
        <f t="shared" ref="AY49" si="1626">ROUND((((AV49)+(2*AW49)+(3*AX49))/6),0)</f>
        <v>71</v>
      </c>
      <c r="AZ49" s="83">
        <f t="shared" si="1494"/>
        <v>50</v>
      </c>
      <c r="BA49" s="83" t="s">
        <v>24</v>
      </c>
      <c r="BB49" s="83" t="s">
        <v>24</v>
      </c>
      <c r="BC49" s="83" t="s">
        <v>24</v>
      </c>
      <c r="BD49" s="83" t="s">
        <v>24</v>
      </c>
      <c r="BE49" s="172">
        <f t="shared" ref="BE49" si="1627">AZ49+BB50+BD51</f>
        <v>74</v>
      </c>
      <c r="BF49" s="169" t="str">
        <f t="shared" ref="BF49" si="1628">IF(BE49&gt;=70,"T","TT")</f>
        <v>T</v>
      </c>
      <c r="BG49" s="115">
        <v>79</v>
      </c>
      <c r="BH49" s="88">
        <v>79</v>
      </c>
      <c r="BI49" s="88">
        <v>50</v>
      </c>
      <c r="BJ49" s="83">
        <f t="shared" ref="BJ49" si="1629">ROUND((((BG49)+(2*BH49)+(3*BI49))/6),0)</f>
        <v>65</v>
      </c>
      <c r="BK49" s="83">
        <f t="shared" ref="BK49" si="1630">ROUND(BJ49*0.2,0)</f>
        <v>13</v>
      </c>
      <c r="BL49" s="83" t="s">
        <v>24</v>
      </c>
      <c r="BM49" s="83" t="s">
        <v>24</v>
      </c>
      <c r="BN49" s="83" t="s">
        <v>24</v>
      </c>
      <c r="BO49" s="83" t="s">
        <v>24</v>
      </c>
      <c r="BP49" s="172">
        <f t="shared" ref="BP49" si="1631">BK49+BM50+BO51</f>
        <v>78</v>
      </c>
      <c r="BQ49" s="169" t="str">
        <f t="shared" ref="BQ49" si="1632">IF(BP49&gt;=75,"T","TT")</f>
        <v>T</v>
      </c>
      <c r="BR49" s="114"/>
      <c r="BS49" s="88"/>
      <c r="BT49" s="88"/>
      <c r="BU49" s="83">
        <v>77</v>
      </c>
      <c r="BV49" s="83">
        <f t="shared" si="1501"/>
        <v>8</v>
      </c>
      <c r="BW49" s="83" t="s">
        <v>24</v>
      </c>
      <c r="BX49" s="83" t="s">
        <v>24</v>
      </c>
      <c r="BY49" s="83" t="s">
        <v>24</v>
      </c>
      <c r="BZ49" s="83" t="s">
        <v>24</v>
      </c>
      <c r="CA49" s="172">
        <f t="shared" ref="CA49" si="1633">BV49+BX50+BZ51</f>
        <v>78</v>
      </c>
      <c r="CB49" s="169" t="str">
        <f t="shared" ref="CB49" si="1634">IF(CA49&gt;=75,"T","TT")</f>
        <v>T</v>
      </c>
      <c r="CC49" s="115">
        <v>78</v>
      </c>
      <c r="CD49" s="88">
        <v>75</v>
      </c>
      <c r="CE49" s="88">
        <v>74</v>
      </c>
      <c r="CF49" s="83">
        <f t="shared" ref="CF49" si="1635">ROUND((((CC49)+(2*CD49)+(3*CE49))/6),0)</f>
        <v>75</v>
      </c>
      <c r="CG49" s="83">
        <f t="shared" si="1505"/>
        <v>60</v>
      </c>
      <c r="CH49" s="83" t="s">
        <v>24</v>
      </c>
      <c r="CI49" s="83" t="s">
        <v>24</v>
      </c>
      <c r="CJ49" s="83" t="s">
        <v>24</v>
      </c>
      <c r="CK49" s="83" t="s">
        <v>24</v>
      </c>
      <c r="CL49" s="172">
        <f t="shared" ref="CL49" si="1636">CG49+CI50+CK51</f>
        <v>76</v>
      </c>
      <c r="CM49" s="169" t="str">
        <f t="shared" ref="CM49" si="1637">IF(CL49&gt;=75,"T","TT")</f>
        <v>T</v>
      </c>
      <c r="CN49" s="114">
        <v>80</v>
      </c>
      <c r="CO49" s="88">
        <v>75</v>
      </c>
      <c r="CP49" s="88">
        <v>69</v>
      </c>
      <c r="CQ49" s="83">
        <f t="shared" ref="CQ49" si="1638">ROUND((((CN49)+(2*CO49)+(3*CP49))/6),0)</f>
        <v>73</v>
      </c>
      <c r="CR49" s="83">
        <f t="shared" si="1509"/>
        <v>51</v>
      </c>
      <c r="CS49" s="83" t="s">
        <v>24</v>
      </c>
      <c r="CT49" s="83" t="s">
        <v>24</v>
      </c>
      <c r="CU49" s="83" t="s">
        <v>24</v>
      </c>
      <c r="CV49" s="83" t="s">
        <v>24</v>
      </c>
      <c r="CW49" s="172">
        <f t="shared" ref="CW49" si="1639">CR49+CT50+CV51</f>
        <v>75</v>
      </c>
      <c r="CX49" s="193" t="str">
        <f t="shared" ref="CX49" si="1640">IF(CW49&gt;=75,"T","TT")</f>
        <v>T</v>
      </c>
      <c r="CY49" s="116">
        <v>79</v>
      </c>
      <c r="CZ49" s="117">
        <v>79</v>
      </c>
      <c r="DA49" s="118">
        <v>78</v>
      </c>
      <c r="DB49" s="83">
        <f t="shared" ref="DB49" si="1641">ROUND((((CY49)+(2*CZ49)+(3*DA49))/6),0)</f>
        <v>79</v>
      </c>
      <c r="DC49" s="83">
        <f t="shared" si="1513"/>
        <v>55</v>
      </c>
      <c r="DD49" s="83" t="s">
        <v>24</v>
      </c>
      <c r="DE49" s="83" t="s">
        <v>24</v>
      </c>
      <c r="DF49" s="83" t="s">
        <v>24</v>
      </c>
      <c r="DG49" s="83" t="s">
        <v>24</v>
      </c>
      <c r="DH49" s="172">
        <f t="shared" ref="DH49" si="1642">DC49+DE50+DG51</f>
        <v>79</v>
      </c>
      <c r="DI49" s="169" t="str">
        <f t="shared" ref="DI49" si="1643">IF(DH49&gt;=75,"T","TT")</f>
        <v>T</v>
      </c>
      <c r="DJ49" s="114">
        <v>82</v>
      </c>
      <c r="DK49" s="88">
        <v>75</v>
      </c>
      <c r="DL49" s="88">
        <v>49</v>
      </c>
      <c r="DM49" s="83">
        <f t="shared" ref="DM49" si="1644">ROUND((((DJ49)+(2*DK49)+(3*DL49))/6),0)</f>
        <v>63</v>
      </c>
      <c r="DN49" s="83">
        <f t="shared" ref="DN49:DN64" si="1645">ROUND(DM49*0.5,0)</f>
        <v>32</v>
      </c>
      <c r="DO49" s="83" t="s">
        <v>24</v>
      </c>
      <c r="DP49" s="83" t="s">
        <v>24</v>
      </c>
      <c r="DQ49" s="83" t="s">
        <v>24</v>
      </c>
      <c r="DR49" s="83" t="s">
        <v>24</v>
      </c>
      <c r="DS49" s="172">
        <f t="shared" ref="DS49" si="1646">DN49+DP50+DR51</f>
        <v>75</v>
      </c>
      <c r="DT49" s="193" t="str">
        <f t="shared" ref="DT49" si="1647">IF(DS49&gt;=75,"T","TT")</f>
        <v>T</v>
      </c>
      <c r="DU49" s="115">
        <v>77</v>
      </c>
      <c r="DV49" s="88">
        <v>75</v>
      </c>
      <c r="DW49" s="88">
        <v>62</v>
      </c>
      <c r="DX49" s="88">
        <f t="shared" ref="DX49" si="1648">ROUND((((DU49)+(2*DV49)+(3*DW49))/6),0)</f>
        <v>69</v>
      </c>
      <c r="DY49" s="88">
        <f t="shared" si="1521"/>
        <v>55</v>
      </c>
      <c r="DZ49" s="88" t="s">
        <v>24</v>
      </c>
      <c r="EA49" s="88" t="s">
        <v>24</v>
      </c>
      <c r="EB49" s="88" t="s">
        <v>24</v>
      </c>
      <c r="EC49" s="88" t="s">
        <v>24</v>
      </c>
      <c r="ED49" s="172">
        <f t="shared" ref="ED49" si="1649">DY49+EA50+EC51</f>
        <v>70</v>
      </c>
      <c r="EE49" s="193" t="str">
        <f t="shared" ref="EE49" si="1650">IF(ED49&gt;=70,"T","TT")</f>
        <v>T</v>
      </c>
      <c r="EF49" s="114">
        <v>79</v>
      </c>
      <c r="EG49" s="88">
        <v>79</v>
      </c>
      <c r="EH49" s="88">
        <v>61</v>
      </c>
      <c r="EI49" s="88">
        <f t="shared" ref="EI49" si="1651">ROUND((((EF49)+(2*EG49)+(3*EH49))/6),0)</f>
        <v>70</v>
      </c>
      <c r="EJ49" s="88">
        <f t="shared" si="1525"/>
        <v>42</v>
      </c>
      <c r="EK49" s="88" t="s">
        <v>24</v>
      </c>
      <c r="EL49" s="88" t="s">
        <v>24</v>
      </c>
      <c r="EM49" s="88" t="s">
        <v>24</v>
      </c>
      <c r="EN49" s="88" t="s">
        <v>24</v>
      </c>
      <c r="EO49" s="172">
        <f>EJ49+EL50+EN51</f>
        <v>73</v>
      </c>
      <c r="EP49" s="169" t="str">
        <f t="shared" ref="EP49" si="1652">IF(EO49&gt;=70,"T","TT")</f>
        <v>T</v>
      </c>
      <c r="EQ49" s="115">
        <v>72</v>
      </c>
      <c r="ER49" s="115">
        <v>71</v>
      </c>
      <c r="ES49" s="88">
        <v>74</v>
      </c>
      <c r="ET49" s="88">
        <f t="shared" ref="ET49" si="1653">ROUND((((EQ49)+(2*ER49)+(3*ES49))/6),0)</f>
        <v>73</v>
      </c>
      <c r="EU49" s="88">
        <f t="shared" si="1528"/>
        <v>51</v>
      </c>
      <c r="EV49" s="88" t="s">
        <v>24</v>
      </c>
      <c r="EW49" s="88" t="s">
        <v>24</v>
      </c>
      <c r="EX49" s="88" t="s">
        <v>24</v>
      </c>
      <c r="EY49" s="88" t="s">
        <v>24</v>
      </c>
      <c r="EZ49" s="172">
        <f t="shared" ref="EZ49" si="1654">EU49+EW50+EY51</f>
        <v>74</v>
      </c>
      <c r="FA49" s="169" t="str">
        <f t="shared" ref="FA49" si="1655">IF(EZ49&gt;=70,"T","TT")</f>
        <v>T</v>
      </c>
      <c r="FB49" s="119">
        <v>81.333333333333329</v>
      </c>
      <c r="FC49" s="120">
        <v>80.833333333333329</v>
      </c>
      <c r="FD49" s="120">
        <v>44</v>
      </c>
      <c r="FE49" s="88">
        <f t="shared" ref="FE49" si="1656">ROUND((((FB49)+(2*FC49)+(3*FD49))/6),0)</f>
        <v>63</v>
      </c>
      <c r="FF49" s="88">
        <f t="shared" si="1532"/>
        <v>19</v>
      </c>
      <c r="FG49" s="88" t="s">
        <v>24</v>
      </c>
      <c r="FH49" s="88" t="s">
        <v>24</v>
      </c>
      <c r="FI49" s="88" t="s">
        <v>24</v>
      </c>
      <c r="FJ49" s="88" t="s">
        <v>24</v>
      </c>
      <c r="FK49" s="172">
        <f t="shared" ref="FK49" si="1657">FF49+FH50+FJ51</f>
        <v>81</v>
      </c>
      <c r="FL49" s="169" t="str">
        <f t="shared" ref="FL49" si="1658">IF(FK49&gt;=75,"T","TT")</f>
        <v>T</v>
      </c>
      <c r="FM49" s="121">
        <v>86</v>
      </c>
      <c r="FN49" s="120">
        <v>75</v>
      </c>
      <c r="FO49" s="88">
        <v>76</v>
      </c>
      <c r="FP49" s="88">
        <f t="shared" ref="FP49" si="1659">ROUND((((FM49)+(2*FN49)+(3*FO49))/6),0)</f>
        <v>77</v>
      </c>
      <c r="FQ49" s="122">
        <f t="shared" si="1536"/>
        <v>31</v>
      </c>
      <c r="FR49" s="88" t="s">
        <v>24</v>
      </c>
      <c r="FS49" s="88" t="s">
        <v>24</v>
      </c>
      <c r="FT49" s="88" t="s">
        <v>24</v>
      </c>
      <c r="FU49" s="88" t="s">
        <v>24</v>
      </c>
      <c r="FV49" s="172">
        <f t="shared" ref="FV49" si="1660">FQ49+FS50+FU51</f>
        <v>79</v>
      </c>
      <c r="FW49" s="169" t="str">
        <f t="shared" ref="FW49" si="1661">IF(FV49&gt;=75,"T","TT")</f>
        <v>T</v>
      </c>
      <c r="FX49" s="114">
        <v>82</v>
      </c>
      <c r="FY49" s="88">
        <v>75</v>
      </c>
      <c r="FZ49" s="88">
        <v>92</v>
      </c>
      <c r="GA49" s="88">
        <f t="shared" ref="GA49" si="1662">ROUND((((FX49)+(2*FY49)+(3*FZ49))/6),0)</f>
        <v>85</v>
      </c>
      <c r="GB49" s="88">
        <f t="shared" si="1540"/>
        <v>26</v>
      </c>
      <c r="GC49" s="88" t="s">
        <v>24</v>
      </c>
      <c r="GD49" s="88" t="s">
        <v>24</v>
      </c>
      <c r="GE49" s="88" t="s">
        <v>24</v>
      </c>
      <c r="GF49" s="88" t="s">
        <v>24</v>
      </c>
      <c r="GG49" s="172">
        <f t="shared" ref="GG49" si="1663">GB49+GD50+GF51</f>
        <v>83</v>
      </c>
      <c r="GH49" s="169" t="str">
        <f t="shared" ref="GH49" si="1664">IF(GG49&gt;=75,"T","TT")</f>
        <v>T</v>
      </c>
      <c r="GI49" s="176">
        <f>M49+X49+AI49+AT49+BE49+BP49+CA49+CL49+CW49+DH49+DS49+ED49+EO49+EZ49+FK49+FV49+GG49</f>
        <v>1304</v>
      </c>
      <c r="GJ49" s="179">
        <f t="shared" si="102"/>
        <v>76.705882352941174</v>
      </c>
      <c r="GK49" s="181">
        <f t="shared" ref="GK49" si="1665">17-GL49</f>
        <v>16</v>
      </c>
      <c r="GL49" s="181">
        <f t="shared" ref="GL49" si="1666">COUNTIF(C49:GH49,"TT")</f>
        <v>1</v>
      </c>
      <c r="GM49" s="181" t="str">
        <f t="shared" ref="GM49" si="1667">IF(GL49&lt;=3,"N","TN")</f>
        <v>N</v>
      </c>
      <c r="GN49" s="181">
        <f>RANK(GI49,$GI$7:$GI$138,0)</f>
        <v>17</v>
      </c>
      <c r="GO49" s="163" t="str">
        <f t="shared" ref="GO49" si="1668">IF(AND(AI49&gt;=75,AT49&gt;=75,FV49&gt;=75),"YA","TIDAK")</f>
        <v>YA</v>
      </c>
      <c r="GP49" s="166" t="str">
        <f t="shared" ref="GP49" si="1669">IF(AND(BE49&gt;=70,ED49&gt;=70,EO49&gt;=70,EZ49&gt;=70),"YA","TIDAK")</f>
        <v>YA</v>
      </c>
      <c r="GQ49" s="166" t="str">
        <f t="shared" ref="GQ49" si="1670">IF(AND(CL49&gt;=75,CW49&gt;=75,DH49&gt;=75,DS49&gt;=75),"YA","TIDAK")</f>
        <v>YA</v>
      </c>
      <c r="GR49" s="163"/>
    </row>
    <row r="50" spans="1:200" ht="15.75" customHeight="1" thickBot="1" x14ac:dyDescent="0.3">
      <c r="A50" s="185"/>
      <c r="B50" s="188"/>
      <c r="C50" s="90" t="s">
        <v>4</v>
      </c>
      <c r="D50" s="91">
        <v>75</v>
      </c>
      <c r="E50" s="92">
        <v>78</v>
      </c>
      <c r="F50" s="92">
        <v>80</v>
      </c>
      <c r="G50" s="84" t="s">
        <v>24</v>
      </c>
      <c r="H50" s="92" t="s">
        <v>24</v>
      </c>
      <c r="I50" s="92">
        <f t="shared" ref="I50" si="1671">ROUND((((D50)+(2*E50)+(3*F50))/6),0)</f>
        <v>79</v>
      </c>
      <c r="J50" s="92">
        <f t="shared" si="1550"/>
        <v>20</v>
      </c>
      <c r="K50" s="92" t="s">
        <v>24</v>
      </c>
      <c r="L50" s="92" t="s">
        <v>24</v>
      </c>
      <c r="M50" s="173"/>
      <c r="N50" s="170"/>
      <c r="O50" s="93">
        <v>80</v>
      </c>
      <c r="P50" s="93">
        <v>80</v>
      </c>
      <c r="Q50" s="93">
        <v>80</v>
      </c>
      <c r="R50" s="92" t="s">
        <v>24</v>
      </c>
      <c r="S50" s="92" t="s">
        <v>24</v>
      </c>
      <c r="T50" s="92">
        <f t="shared" ref="T50" si="1672">ROUND((((O50)+(2*P50)+(3*Q50))/6),0)</f>
        <v>80</v>
      </c>
      <c r="U50" s="92">
        <f t="shared" si="1552"/>
        <v>8</v>
      </c>
      <c r="V50" s="92" t="s">
        <v>24</v>
      </c>
      <c r="W50" s="92" t="s">
        <v>24</v>
      </c>
      <c r="X50" s="173"/>
      <c r="Y50" s="170"/>
      <c r="Z50" s="91">
        <v>81</v>
      </c>
      <c r="AA50" s="92">
        <v>78</v>
      </c>
      <c r="AB50" s="92">
        <v>80</v>
      </c>
      <c r="AC50" s="92" t="s">
        <v>24</v>
      </c>
      <c r="AD50" s="92" t="s">
        <v>24</v>
      </c>
      <c r="AE50" s="92">
        <f t="shared" ref="AE50" si="1673">ROUND((((Z50)+(2*AA50)+(3*AB50))/6),0)</f>
        <v>80</v>
      </c>
      <c r="AF50" s="92">
        <f t="shared" si="1554"/>
        <v>40</v>
      </c>
      <c r="AG50" s="92" t="s">
        <v>24</v>
      </c>
      <c r="AH50" s="92" t="s">
        <v>24</v>
      </c>
      <c r="AI50" s="173"/>
      <c r="AJ50" s="170"/>
      <c r="AK50" s="93">
        <v>78</v>
      </c>
      <c r="AL50" s="92">
        <v>80</v>
      </c>
      <c r="AM50" s="92">
        <v>78</v>
      </c>
      <c r="AN50" s="92" t="s">
        <v>24</v>
      </c>
      <c r="AO50" s="92" t="s">
        <v>24</v>
      </c>
      <c r="AP50" s="92">
        <f t="shared" ref="AP50" si="1674">ROUND((((AK50)+(2*AL50)+(3*AM50))/6),0)</f>
        <v>79</v>
      </c>
      <c r="AQ50" s="92">
        <f t="shared" si="1556"/>
        <v>40</v>
      </c>
      <c r="AR50" s="92" t="s">
        <v>24</v>
      </c>
      <c r="AS50" s="92" t="s">
        <v>24</v>
      </c>
      <c r="AT50" s="173"/>
      <c r="AU50" s="170"/>
      <c r="AV50" s="91">
        <v>80</v>
      </c>
      <c r="AW50" s="91">
        <v>80</v>
      </c>
      <c r="AX50" s="91">
        <v>80</v>
      </c>
      <c r="AY50" s="92" t="s">
        <v>24</v>
      </c>
      <c r="AZ50" s="92" t="s">
        <v>24</v>
      </c>
      <c r="BA50" s="92">
        <f t="shared" ref="BA50" si="1675">ROUND((((AV50)+(2*AW50)+(3*AX50))/6),0)</f>
        <v>80</v>
      </c>
      <c r="BB50" s="92">
        <f t="shared" si="1558"/>
        <v>8</v>
      </c>
      <c r="BC50" s="92" t="s">
        <v>24</v>
      </c>
      <c r="BD50" s="92" t="s">
        <v>24</v>
      </c>
      <c r="BE50" s="173"/>
      <c r="BF50" s="170"/>
      <c r="BG50" s="93">
        <v>80</v>
      </c>
      <c r="BH50" s="92">
        <v>82</v>
      </c>
      <c r="BI50" s="92">
        <v>80</v>
      </c>
      <c r="BJ50" s="92" t="s">
        <v>24</v>
      </c>
      <c r="BK50" s="92" t="s">
        <v>24</v>
      </c>
      <c r="BL50" s="92">
        <f t="shared" ref="BL50" si="1676">ROUND((((BG50)+(2*BH50)+(3*BI50))/6),0)</f>
        <v>81</v>
      </c>
      <c r="BM50" s="92">
        <f t="shared" ref="BM50" si="1677">ROUND(BL50*0.5,0)</f>
        <v>41</v>
      </c>
      <c r="BN50" s="92" t="s">
        <v>24</v>
      </c>
      <c r="BO50" s="92" t="s">
        <v>24</v>
      </c>
      <c r="BP50" s="173"/>
      <c r="BQ50" s="170"/>
      <c r="BR50" s="91"/>
      <c r="BS50" s="92"/>
      <c r="BT50" s="92"/>
      <c r="BU50" s="92" t="s">
        <v>24</v>
      </c>
      <c r="BV50" s="92" t="s">
        <v>24</v>
      </c>
      <c r="BW50" s="92">
        <v>78</v>
      </c>
      <c r="BX50" s="92">
        <f t="shared" si="1561"/>
        <v>39</v>
      </c>
      <c r="BY50" s="92" t="s">
        <v>24</v>
      </c>
      <c r="BZ50" s="92" t="s">
        <v>24</v>
      </c>
      <c r="CA50" s="173"/>
      <c r="CB50" s="170"/>
      <c r="CC50" s="93">
        <v>80</v>
      </c>
      <c r="CD50" s="93">
        <v>80</v>
      </c>
      <c r="CE50" s="93">
        <v>84</v>
      </c>
      <c r="CF50" s="92" t="s">
        <v>24</v>
      </c>
      <c r="CG50" s="92" t="s">
        <v>24</v>
      </c>
      <c r="CH50" s="92">
        <f t="shared" ref="CH50" si="1678">ROUND((((CC50)+(2*CD50)+(3*CE50))/6),0)</f>
        <v>82</v>
      </c>
      <c r="CI50" s="92">
        <f t="shared" si="1563"/>
        <v>8</v>
      </c>
      <c r="CJ50" s="92" t="s">
        <v>24</v>
      </c>
      <c r="CK50" s="92" t="s">
        <v>24</v>
      </c>
      <c r="CL50" s="173"/>
      <c r="CM50" s="170"/>
      <c r="CN50" s="91">
        <v>82</v>
      </c>
      <c r="CO50" s="92">
        <v>78</v>
      </c>
      <c r="CP50" s="92">
        <v>79</v>
      </c>
      <c r="CQ50" s="92" t="s">
        <v>24</v>
      </c>
      <c r="CR50" s="92" t="s">
        <v>24</v>
      </c>
      <c r="CS50" s="92">
        <f t="shared" ref="CS50" si="1679">ROUND((((CN50)+(2*CO50)+(3*CP50))/6),0)</f>
        <v>79</v>
      </c>
      <c r="CT50" s="92">
        <f t="shared" si="1565"/>
        <v>16</v>
      </c>
      <c r="CU50" s="92" t="s">
        <v>24</v>
      </c>
      <c r="CV50" s="92" t="s">
        <v>24</v>
      </c>
      <c r="CW50" s="173"/>
      <c r="CX50" s="194"/>
      <c r="CY50" s="93">
        <v>78</v>
      </c>
      <c r="CZ50" s="92">
        <v>78</v>
      </c>
      <c r="DA50" s="92">
        <v>78</v>
      </c>
      <c r="DB50" s="92" t="s">
        <v>24</v>
      </c>
      <c r="DC50" s="92" t="s">
        <v>24</v>
      </c>
      <c r="DD50" s="92">
        <f t="shared" ref="DD50" si="1680">ROUND((((CY50)+(2*CZ50)+(3*DA50))/6),0)</f>
        <v>78</v>
      </c>
      <c r="DE50" s="92">
        <f t="shared" si="1567"/>
        <v>16</v>
      </c>
      <c r="DF50" s="92" t="s">
        <v>24</v>
      </c>
      <c r="DG50" s="92" t="s">
        <v>24</v>
      </c>
      <c r="DH50" s="173"/>
      <c r="DI50" s="170"/>
      <c r="DJ50" s="91">
        <v>86</v>
      </c>
      <c r="DK50" s="92">
        <v>85</v>
      </c>
      <c r="DL50" s="92">
        <v>87</v>
      </c>
      <c r="DM50" s="92" t="s">
        <v>24</v>
      </c>
      <c r="DN50" s="92" t="s">
        <v>24</v>
      </c>
      <c r="DO50" s="92">
        <f t="shared" ref="DO50" si="1681">ROUND((((DJ50)+(2*DK50)+(3*DL50))/6),0)</f>
        <v>86</v>
      </c>
      <c r="DP50" s="92">
        <f t="shared" ref="DP50:DP65" si="1682">ROUND(DO50*0.2,0)</f>
        <v>17</v>
      </c>
      <c r="DQ50" s="92" t="s">
        <v>24</v>
      </c>
      <c r="DR50" s="92" t="s">
        <v>24</v>
      </c>
      <c r="DS50" s="173"/>
      <c r="DT50" s="194"/>
      <c r="DU50" s="93">
        <v>75</v>
      </c>
      <c r="DV50" s="93">
        <v>75</v>
      </c>
      <c r="DW50" s="93">
        <v>75</v>
      </c>
      <c r="DX50" s="92" t="s">
        <v>24</v>
      </c>
      <c r="DY50" s="92" t="s">
        <v>24</v>
      </c>
      <c r="DZ50" s="92">
        <f t="shared" ref="DZ50" si="1683">ROUND((((DU50)+(2*DV50)+(3*DW50))/6),0)</f>
        <v>75</v>
      </c>
      <c r="EA50" s="92">
        <f t="shared" si="1571"/>
        <v>11</v>
      </c>
      <c r="EB50" s="92" t="s">
        <v>24</v>
      </c>
      <c r="EC50" s="92" t="s">
        <v>24</v>
      </c>
      <c r="ED50" s="173"/>
      <c r="EE50" s="194"/>
      <c r="EF50" s="91">
        <v>79</v>
      </c>
      <c r="EG50" s="92">
        <v>77</v>
      </c>
      <c r="EH50" s="92">
        <v>77</v>
      </c>
      <c r="EI50" s="92" t="s">
        <v>24</v>
      </c>
      <c r="EJ50" s="92" t="s">
        <v>24</v>
      </c>
      <c r="EK50" s="92">
        <f t="shared" ref="EK50" si="1684">ROUND((((EF50)+(2*EG50)+(3*EH50))/6),0)</f>
        <v>77</v>
      </c>
      <c r="EL50" s="92">
        <f t="shared" si="1573"/>
        <v>23</v>
      </c>
      <c r="EM50" s="92" t="s">
        <v>24</v>
      </c>
      <c r="EN50" s="92" t="s">
        <v>24</v>
      </c>
      <c r="EO50" s="173"/>
      <c r="EP50" s="170"/>
      <c r="EQ50" s="93">
        <v>73</v>
      </c>
      <c r="ER50" s="93">
        <v>73</v>
      </c>
      <c r="ES50" s="93">
        <v>73</v>
      </c>
      <c r="ET50" s="92" t="s">
        <v>24</v>
      </c>
      <c r="EU50" s="92" t="s">
        <v>24</v>
      </c>
      <c r="EV50" s="92">
        <f t="shared" ref="EV50" si="1685">ROUND((((EQ50)+(2*ER50)+(3*ES50))/6),0)</f>
        <v>73</v>
      </c>
      <c r="EW50" s="92">
        <f t="shared" si="1575"/>
        <v>15</v>
      </c>
      <c r="EX50" s="92" t="s">
        <v>24</v>
      </c>
      <c r="EY50" s="92" t="s">
        <v>24</v>
      </c>
      <c r="EZ50" s="173"/>
      <c r="FA50" s="170"/>
      <c r="FB50" s="94">
        <v>90.52</v>
      </c>
      <c r="FC50" s="95">
        <v>90</v>
      </c>
      <c r="FD50" s="95">
        <v>91.02</v>
      </c>
      <c r="FE50" s="92" t="s">
        <v>24</v>
      </c>
      <c r="FF50" s="92" t="s">
        <v>24</v>
      </c>
      <c r="FG50" s="92">
        <f t="shared" ref="FG50" si="1686">ROUND((((FB50)+(2*FC50)+(3*FD50))/6),0)</f>
        <v>91</v>
      </c>
      <c r="FH50" s="92">
        <f t="shared" si="1577"/>
        <v>46</v>
      </c>
      <c r="FI50" s="92" t="s">
        <v>24</v>
      </c>
      <c r="FJ50" s="92" t="s">
        <v>24</v>
      </c>
      <c r="FK50" s="173"/>
      <c r="FL50" s="170"/>
      <c r="FM50" s="96">
        <v>78.900000000000006</v>
      </c>
      <c r="FN50" s="95">
        <v>79</v>
      </c>
      <c r="FO50" s="95">
        <v>79</v>
      </c>
      <c r="FP50" s="92" t="s">
        <v>24</v>
      </c>
      <c r="FQ50" s="92" t="s">
        <v>24</v>
      </c>
      <c r="FR50" s="92">
        <f t="shared" ref="FR50" si="1687">ROUND((((FM50)+(2*FN50)+(3*FO50))/6),0)</f>
        <v>79</v>
      </c>
      <c r="FS50" s="92">
        <f t="shared" si="1579"/>
        <v>32</v>
      </c>
      <c r="FT50" s="92" t="s">
        <v>24</v>
      </c>
      <c r="FU50" s="92" t="s">
        <v>24</v>
      </c>
      <c r="FV50" s="173"/>
      <c r="FW50" s="170"/>
      <c r="FX50" s="91">
        <v>82</v>
      </c>
      <c r="FY50" s="91">
        <v>80</v>
      </c>
      <c r="FZ50" s="91">
        <v>82</v>
      </c>
      <c r="GA50" s="92" t="s">
        <v>24</v>
      </c>
      <c r="GB50" s="92" t="s">
        <v>24</v>
      </c>
      <c r="GC50" s="92">
        <f t="shared" ref="GC50" si="1688">ROUND((((FX50)+(2*FY50)+(3*FZ50))/6),0)</f>
        <v>81</v>
      </c>
      <c r="GD50" s="92">
        <f t="shared" si="1581"/>
        <v>41</v>
      </c>
      <c r="GE50" s="92" t="s">
        <v>24</v>
      </c>
      <c r="GF50" s="92" t="s">
        <v>24</v>
      </c>
      <c r="GG50" s="173"/>
      <c r="GH50" s="170"/>
      <c r="GI50" s="176"/>
      <c r="GJ50" s="179"/>
      <c r="GK50" s="182"/>
      <c r="GL50" s="182"/>
      <c r="GM50" s="182"/>
      <c r="GN50" s="182"/>
      <c r="GO50" s="164"/>
      <c r="GP50" s="167"/>
      <c r="GQ50" s="167"/>
      <c r="GR50" s="164"/>
    </row>
    <row r="51" spans="1:200" ht="15.75" customHeight="1" thickBot="1" x14ac:dyDescent="0.3">
      <c r="A51" s="186"/>
      <c r="B51" s="189"/>
      <c r="C51" s="123" t="s">
        <v>5</v>
      </c>
      <c r="D51" s="103">
        <v>80</v>
      </c>
      <c r="E51" s="102">
        <v>78</v>
      </c>
      <c r="F51" s="102">
        <v>82</v>
      </c>
      <c r="G51" s="84" t="s">
        <v>24</v>
      </c>
      <c r="H51" s="99" t="s">
        <v>24</v>
      </c>
      <c r="I51" s="99" t="s">
        <v>24</v>
      </c>
      <c r="J51" s="99" t="s">
        <v>24</v>
      </c>
      <c r="K51" s="99">
        <f t="shared" ref="K51" si="1689">ROUND((((D51)+(2*E51)+(3*F51))/6),0)</f>
        <v>80</v>
      </c>
      <c r="L51" s="99">
        <f t="shared" si="1583"/>
        <v>28</v>
      </c>
      <c r="M51" s="174"/>
      <c r="N51" s="171"/>
      <c r="O51" s="101">
        <v>85</v>
      </c>
      <c r="P51" s="101">
        <v>85</v>
      </c>
      <c r="Q51" s="101">
        <v>85</v>
      </c>
      <c r="R51" s="99" t="s">
        <v>24</v>
      </c>
      <c r="S51" s="99" t="s">
        <v>24</v>
      </c>
      <c r="T51" s="99" t="s">
        <v>24</v>
      </c>
      <c r="U51" s="99" t="s">
        <v>24</v>
      </c>
      <c r="V51" s="99">
        <f t="shared" ref="V51" si="1690">ROUND((((O51)+(2*P51)+(3*Q51))/6),0)</f>
        <v>85</v>
      </c>
      <c r="W51" s="99">
        <f t="shared" si="1585"/>
        <v>43</v>
      </c>
      <c r="X51" s="174"/>
      <c r="Y51" s="171"/>
      <c r="Z51" s="103">
        <v>83</v>
      </c>
      <c r="AA51" s="102">
        <v>80</v>
      </c>
      <c r="AB51" s="102">
        <v>84</v>
      </c>
      <c r="AC51" s="99" t="s">
        <v>24</v>
      </c>
      <c r="AD51" s="99" t="s">
        <v>24</v>
      </c>
      <c r="AE51" s="99" t="s">
        <v>24</v>
      </c>
      <c r="AF51" s="99" t="s">
        <v>24</v>
      </c>
      <c r="AG51" s="99">
        <f t="shared" ref="AG51" si="1691">ROUND((((Z51)+(2*AA51)+(3*AB51))/6),0)</f>
        <v>83</v>
      </c>
      <c r="AH51" s="99">
        <f t="shared" si="1587"/>
        <v>17</v>
      </c>
      <c r="AI51" s="174"/>
      <c r="AJ51" s="171"/>
      <c r="AK51" s="101">
        <v>80</v>
      </c>
      <c r="AL51" s="101">
        <v>80</v>
      </c>
      <c r="AM51" s="101">
        <v>80</v>
      </c>
      <c r="AN51" s="99" t="s">
        <v>24</v>
      </c>
      <c r="AO51" s="99" t="s">
        <v>24</v>
      </c>
      <c r="AP51" s="99" t="s">
        <v>24</v>
      </c>
      <c r="AQ51" s="99" t="s">
        <v>24</v>
      </c>
      <c r="AR51" s="99">
        <f t="shared" ref="AR51" si="1692">ROUND((((AK51)+(2*AL51)+(3*AM51))/6),0)</f>
        <v>80</v>
      </c>
      <c r="AS51" s="99">
        <f t="shared" si="1589"/>
        <v>16</v>
      </c>
      <c r="AT51" s="174"/>
      <c r="AU51" s="171"/>
      <c r="AV51" s="91">
        <v>80</v>
      </c>
      <c r="AW51" s="91">
        <v>80</v>
      </c>
      <c r="AX51" s="91">
        <v>80</v>
      </c>
      <c r="AY51" s="99" t="s">
        <v>24</v>
      </c>
      <c r="AZ51" s="99" t="s">
        <v>24</v>
      </c>
      <c r="BA51" s="99" t="s">
        <v>24</v>
      </c>
      <c r="BB51" s="99" t="s">
        <v>24</v>
      </c>
      <c r="BC51" s="99">
        <f t="shared" ref="BC51" si="1693">ROUND((((AV51)+(2*AW51)+(3*AX51))/6),0)</f>
        <v>80</v>
      </c>
      <c r="BD51" s="99">
        <f t="shared" si="1591"/>
        <v>16</v>
      </c>
      <c r="BE51" s="174"/>
      <c r="BF51" s="171"/>
      <c r="BG51" s="101">
        <v>79</v>
      </c>
      <c r="BH51" s="102">
        <v>80</v>
      </c>
      <c r="BI51" s="102">
        <v>80</v>
      </c>
      <c r="BJ51" s="102" t="s">
        <v>24</v>
      </c>
      <c r="BK51" s="102" t="s">
        <v>24</v>
      </c>
      <c r="BL51" s="102" t="s">
        <v>24</v>
      </c>
      <c r="BM51" s="102" t="s">
        <v>24</v>
      </c>
      <c r="BN51" s="102">
        <f t="shared" ref="BN51" si="1694">ROUND((((BG51)+(2*BH51)+(3*BI51))/6),0)</f>
        <v>80</v>
      </c>
      <c r="BO51" s="102">
        <f t="shared" ref="BO51" si="1695">ROUND(BN51*0.3,0)</f>
        <v>24</v>
      </c>
      <c r="BP51" s="174"/>
      <c r="BQ51" s="171"/>
      <c r="BR51" s="103"/>
      <c r="BS51" s="102"/>
      <c r="BT51" s="102"/>
      <c r="BU51" s="102" t="s">
        <v>24</v>
      </c>
      <c r="BV51" s="102" t="s">
        <v>24</v>
      </c>
      <c r="BW51" s="102" t="s">
        <v>24</v>
      </c>
      <c r="BX51" s="102" t="s">
        <v>24</v>
      </c>
      <c r="BY51" s="102">
        <v>78</v>
      </c>
      <c r="BZ51" s="102">
        <f t="shared" si="1594"/>
        <v>31</v>
      </c>
      <c r="CA51" s="174"/>
      <c r="CB51" s="171"/>
      <c r="CC51" s="93">
        <v>80</v>
      </c>
      <c r="CD51" s="93">
        <v>80</v>
      </c>
      <c r="CE51" s="93">
        <v>82</v>
      </c>
      <c r="CF51" s="102" t="s">
        <v>24</v>
      </c>
      <c r="CG51" s="102" t="s">
        <v>24</v>
      </c>
      <c r="CH51" s="102" t="s">
        <v>24</v>
      </c>
      <c r="CI51" s="102" t="s">
        <v>24</v>
      </c>
      <c r="CJ51" s="102">
        <f t="shared" ref="CJ51" si="1696">ROUND((((CC51)+(2*CD51)+(3*CE51))/6),0)</f>
        <v>81</v>
      </c>
      <c r="CK51" s="102">
        <f t="shared" si="1596"/>
        <v>8</v>
      </c>
      <c r="CL51" s="174"/>
      <c r="CM51" s="171"/>
      <c r="CN51" s="103">
        <v>83</v>
      </c>
      <c r="CO51" s="102">
        <v>80</v>
      </c>
      <c r="CP51" s="102">
        <v>80</v>
      </c>
      <c r="CQ51" s="102" t="s">
        <v>24</v>
      </c>
      <c r="CR51" s="102" t="s">
        <v>24</v>
      </c>
      <c r="CS51" s="102" t="s">
        <v>24</v>
      </c>
      <c r="CT51" s="102" t="s">
        <v>24</v>
      </c>
      <c r="CU51" s="102">
        <f t="shared" ref="CU51" si="1697">ROUND((((CN51)+(2*CO51)+(3*CP51))/6),0)</f>
        <v>81</v>
      </c>
      <c r="CV51" s="102">
        <f t="shared" si="1598"/>
        <v>8</v>
      </c>
      <c r="CW51" s="174"/>
      <c r="CX51" s="195"/>
      <c r="CY51" s="101">
        <v>80</v>
      </c>
      <c r="CZ51" s="102">
        <v>80</v>
      </c>
      <c r="DA51" s="102">
        <v>80</v>
      </c>
      <c r="DB51" s="102" t="s">
        <v>24</v>
      </c>
      <c r="DC51" s="102" t="s">
        <v>24</v>
      </c>
      <c r="DD51" s="102" t="s">
        <v>24</v>
      </c>
      <c r="DE51" s="102" t="s">
        <v>24</v>
      </c>
      <c r="DF51" s="102">
        <f t="shared" ref="DF51" si="1698">ROUND((((CY51)+(2*CZ51)+(3*DA51))/6),0)</f>
        <v>80</v>
      </c>
      <c r="DG51" s="102">
        <f t="shared" si="1600"/>
        <v>8</v>
      </c>
      <c r="DH51" s="174"/>
      <c r="DI51" s="171"/>
      <c r="DJ51" s="103">
        <v>86</v>
      </c>
      <c r="DK51" s="102">
        <v>85</v>
      </c>
      <c r="DL51" s="102">
        <v>87</v>
      </c>
      <c r="DM51" s="99" t="s">
        <v>24</v>
      </c>
      <c r="DN51" s="99" t="s">
        <v>24</v>
      </c>
      <c r="DO51" s="99" t="s">
        <v>24</v>
      </c>
      <c r="DP51" s="99" t="s">
        <v>24</v>
      </c>
      <c r="DQ51" s="99">
        <f t="shared" ref="DQ51" si="1699">ROUND((((DJ51)+(2*DK51)+(3*DL51))/6),0)</f>
        <v>86</v>
      </c>
      <c r="DR51" s="99">
        <f t="shared" ref="DR51:DR66" si="1700">ROUND(DQ51*0.3,0)</f>
        <v>26</v>
      </c>
      <c r="DS51" s="174"/>
      <c r="DT51" s="195"/>
      <c r="DU51" s="93">
        <v>75</v>
      </c>
      <c r="DV51" s="93">
        <v>75</v>
      </c>
      <c r="DW51" s="93">
        <v>75</v>
      </c>
      <c r="DX51" s="102" t="s">
        <v>24</v>
      </c>
      <c r="DY51" s="102" t="s">
        <v>24</v>
      </c>
      <c r="DZ51" s="102" t="s">
        <v>24</v>
      </c>
      <c r="EA51" s="102" t="s">
        <v>24</v>
      </c>
      <c r="EB51" s="102">
        <f t="shared" ref="EB51" si="1701">ROUND((((DU51)+(2*DV51)+(3*DW51))/6),0)</f>
        <v>75</v>
      </c>
      <c r="EC51" s="102">
        <f t="shared" si="1604"/>
        <v>4</v>
      </c>
      <c r="ED51" s="174"/>
      <c r="EE51" s="195"/>
      <c r="EF51" s="103">
        <v>79</v>
      </c>
      <c r="EG51" s="102">
        <v>79</v>
      </c>
      <c r="EH51" s="102">
        <v>79</v>
      </c>
      <c r="EI51" s="102" t="s">
        <v>24</v>
      </c>
      <c r="EJ51" s="102" t="s">
        <v>24</v>
      </c>
      <c r="EK51" s="102" t="s">
        <v>24</v>
      </c>
      <c r="EL51" s="102" t="s">
        <v>24</v>
      </c>
      <c r="EM51" s="102">
        <f t="shared" ref="EM51" si="1702">ROUND((((EF51)+(2*EG51)+(3*EH51))/6),0)</f>
        <v>79</v>
      </c>
      <c r="EN51" s="102">
        <f t="shared" si="1606"/>
        <v>8</v>
      </c>
      <c r="EO51" s="174"/>
      <c r="EP51" s="171"/>
      <c r="EQ51" s="101">
        <v>75</v>
      </c>
      <c r="ER51" s="101">
        <v>75</v>
      </c>
      <c r="ES51" s="101">
        <v>75</v>
      </c>
      <c r="ET51" s="102" t="s">
        <v>24</v>
      </c>
      <c r="EU51" s="102" t="s">
        <v>24</v>
      </c>
      <c r="EV51" s="102" t="s">
        <v>24</v>
      </c>
      <c r="EW51" s="102" t="s">
        <v>24</v>
      </c>
      <c r="EX51" s="102">
        <f t="shared" ref="EX51" si="1703">ROUND((((EQ51)+(2*ER51)+(3*ES51))/6),0)</f>
        <v>75</v>
      </c>
      <c r="EY51" s="102">
        <f t="shared" si="1608"/>
        <v>8</v>
      </c>
      <c r="EZ51" s="174"/>
      <c r="FA51" s="171"/>
      <c r="FB51" s="104">
        <v>80.400000000000006</v>
      </c>
      <c r="FC51" s="105">
        <v>80</v>
      </c>
      <c r="FD51" s="105">
        <v>80.95</v>
      </c>
      <c r="FE51" s="102" t="s">
        <v>24</v>
      </c>
      <c r="FF51" s="102" t="s">
        <v>24</v>
      </c>
      <c r="FG51" s="102" t="s">
        <v>24</v>
      </c>
      <c r="FH51" s="102" t="s">
        <v>24</v>
      </c>
      <c r="FI51" s="102">
        <f t="shared" ref="FI51" si="1704">ROUND((((FB51)+(2*FC51)+(3*FD51))/6),0)</f>
        <v>81</v>
      </c>
      <c r="FJ51" s="102">
        <f t="shared" si="1610"/>
        <v>16</v>
      </c>
      <c r="FK51" s="174"/>
      <c r="FL51" s="171"/>
      <c r="FM51" s="106">
        <v>77.599999999999994</v>
      </c>
      <c r="FN51" s="105">
        <v>78</v>
      </c>
      <c r="FO51" s="105">
        <v>78</v>
      </c>
      <c r="FP51" s="102" t="s">
        <v>24</v>
      </c>
      <c r="FQ51" s="102" t="s">
        <v>24</v>
      </c>
      <c r="FR51" s="102" t="s">
        <v>24</v>
      </c>
      <c r="FS51" s="102" t="s">
        <v>24</v>
      </c>
      <c r="FT51" s="102">
        <f t="shared" ref="FT51" si="1705">ROUND((((FM51)+(2*FN51)+(3*FO51))/6),0)</f>
        <v>78</v>
      </c>
      <c r="FU51" s="102">
        <f t="shared" si="1612"/>
        <v>16</v>
      </c>
      <c r="FV51" s="174"/>
      <c r="FW51" s="171"/>
      <c r="FX51" s="91">
        <v>82</v>
      </c>
      <c r="FY51" s="91">
        <v>80</v>
      </c>
      <c r="FZ51" s="91">
        <v>82</v>
      </c>
      <c r="GA51" s="102" t="s">
        <v>24</v>
      </c>
      <c r="GB51" s="102" t="s">
        <v>24</v>
      </c>
      <c r="GC51" s="102" t="s">
        <v>24</v>
      </c>
      <c r="GD51" s="102" t="s">
        <v>24</v>
      </c>
      <c r="GE51" s="102">
        <f t="shared" ref="GE51" si="1706">ROUND((((FX51)+(2*FY51)+(3*FZ51))/6),0)</f>
        <v>81</v>
      </c>
      <c r="GF51" s="102">
        <f t="shared" si="1614"/>
        <v>16</v>
      </c>
      <c r="GG51" s="174"/>
      <c r="GH51" s="171"/>
      <c r="GI51" s="176"/>
      <c r="GJ51" s="179"/>
      <c r="GK51" s="183"/>
      <c r="GL51" s="183"/>
      <c r="GM51" s="183"/>
      <c r="GN51" s="183"/>
      <c r="GO51" s="165"/>
      <c r="GP51" s="168"/>
      <c r="GQ51" s="168"/>
      <c r="GR51" s="165"/>
    </row>
    <row r="52" spans="1:200" ht="15.75" customHeight="1" thickBot="1" x14ac:dyDescent="0.3">
      <c r="A52" s="154">
        <v>16</v>
      </c>
      <c r="B52" s="157" t="s">
        <v>93</v>
      </c>
      <c r="C52" s="10" t="s">
        <v>3</v>
      </c>
      <c r="D52" s="16">
        <v>78</v>
      </c>
      <c r="E52" s="6">
        <v>78</v>
      </c>
      <c r="F52" s="6">
        <v>78</v>
      </c>
      <c r="G52" s="26">
        <f t="shared" si="36"/>
        <v>78</v>
      </c>
      <c r="H52" s="6">
        <f t="shared" si="1478"/>
        <v>31</v>
      </c>
      <c r="I52" s="6" t="s">
        <v>24</v>
      </c>
      <c r="J52" s="6" t="s">
        <v>24</v>
      </c>
      <c r="K52" s="6" t="s">
        <v>24</v>
      </c>
      <c r="L52" s="6" t="s">
        <v>24</v>
      </c>
      <c r="M52" s="136">
        <f t="shared" ref="M52" si="1707">H52+J53+L54</f>
        <v>80</v>
      </c>
      <c r="N52" s="133" t="str">
        <f t="shared" ref="N52" si="1708">IF(M52&gt;=75,"T","TT")</f>
        <v>T</v>
      </c>
      <c r="O52" s="17">
        <v>80</v>
      </c>
      <c r="P52" s="6">
        <v>75</v>
      </c>
      <c r="Q52" s="6">
        <v>70</v>
      </c>
      <c r="R52" s="6">
        <f t="shared" ref="R52" si="1709">ROUND((((O52)+(2*P52)+(3*Q52))/6),0)</f>
        <v>73</v>
      </c>
      <c r="S52" s="6">
        <f t="shared" si="1482"/>
        <v>29</v>
      </c>
      <c r="T52" s="6" t="s">
        <v>24</v>
      </c>
      <c r="U52" s="6" t="s">
        <v>24</v>
      </c>
      <c r="V52" s="6" t="s">
        <v>24</v>
      </c>
      <c r="W52" s="6" t="s">
        <v>24</v>
      </c>
      <c r="X52" s="136">
        <f t="shared" ref="X52" si="1710">S52+U53+W54</f>
        <v>80</v>
      </c>
      <c r="Y52" s="133" t="str">
        <f t="shared" ref="Y52" si="1711">IF(X52&gt;=75,"T","TT")</f>
        <v>T</v>
      </c>
      <c r="Z52" s="16">
        <v>81</v>
      </c>
      <c r="AA52" s="6">
        <v>80</v>
      </c>
      <c r="AB52" s="6">
        <v>74</v>
      </c>
      <c r="AC52" s="6">
        <f t="shared" ref="AC52" si="1712">ROUND((((Z52)+(2*AA52)+(3*AB52))/6),0)</f>
        <v>77</v>
      </c>
      <c r="AD52" s="6">
        <f t="shared" si="1486"/>
        <v>23</v>
      </c>
      <c r="AE52" s="6" t="s">
        <v>24</v>
      </c>
      <c r="AF52" s="6" t="s">
        <v>24</v>
      </c>
      <c r="AG52" s="6" t="s">
        <v>24</v>
      </c>
      <c r="AH52" s="6" t="s">
        <v>24</v>
      </c>
      <c r="AI52" s="136">
        <f t="shared" ref="AI52" si="1713">AD52+AF53+AH54</f>
        <v>80</v>
      </c>
      <c r="AJ52" s="133" t="str">
        <f t="shared" ref="AJ52" si="1714">IF(AI52&gt;=75,"T","TT")</f>
        <v>T</v>
      </c>
      <c r="AK52" s="17">
        <v>80</v>
      </c>
      <c r="AL52" s="6">
        <v>60</v>
      </c>
      <c r="AM52" s="6">
        <v>100</v>
      </c>
      <c r="AN52" s="6">
        <f t="shared" ref="AN52" si="1715">ROUND((((AK52)+(2*AL52)+(3*AM52))/6),0)</f>
        <v>83</v>
      </c>
      <c r="AO52" s="6">
        <f t="shared" si="1490"/>
        <v>25</v>
      </c>
      <c r="AP52" s="6" t="s">
        <v>24</v>
      </c>
      <c r="AQ52" s="6" t="s">
        <v>24</v>
      </c>
      <c r="AR52" s="6" t="s">
        <v>24</v>
      </c>
      <c r="AS52" s="6" t="s">
        <v>24</v>
      </c>
      <c r="AT52" s="136">
        <f t="shared" ref="AT52" si="1716">AO52+AQ53+AS54</f>
        <v>79</v>
      </c>
      <c r="AU52" s="133" t="str">
        <f t="shared" ref="AU52" si="1717">IF(AT52&gt;=75,"T","TT")</f>
        <v>T</v>
      </c>
      <c r="AV52" s="16">
        <v>90</v>
      </c>
      <c r="AW52" s="6">
        <v>85</v>
      </c>
      <c r="AX52" s="6">
        <v>77</v>
      </c>
      <c r="AY52" s="6">
        <f t="shared" ref="AY52" si="1718">ROUND((((AV52)+(2*AW52)+(3*AX52))/6),0)</f>
        <v>82</v>
      </c>
      <c r="AZ52" s="6">
        <f t="shared" si="1494"/>
        <v>57</v>
      </c>
      <c r="BA52" s="6" t="s">
        <v>24</v>
      </c>
      <c r="BB52" s="6" t="s">
        <v>24</v>
      </c>
      <c r="BC52" s="6" t="s">
        <v>24</v>
      </c>
      <c r="BD52" s="6" t="s">
        <v>24</v>
      </c>
      <c r="BE52" s="136">
        <f t="shared" ref="BE52" si="1719">AZ52+BB53+BD54</f>
        <v>82</v>
      </c>
      <c r="BF52" s="133" t="str">
        <f t="shared" ref="BF52" si="1720">IF(BE52&gt;=70,"T","TT")</f>
        <v>T</v>
      </c>
      <c r="BG52" s="17">
        <v>79</v>
      </c>
      <c r="BH52" s="6">
        <v>79</v>
      </c>
      <c r="BI52" s="6">
        <v>54</v>
      </c>
      <c r="BJ52" s="6">
        <f t="shared" ref="BJ52" si="1721">ROUND((((BG52)+(2*BH52)+(3*BI52))/6),0)</f>
        <v>67</v>
      </c>
      <c r="BK52" s="6">
        <f t="shared" ref="BK52" si="1722">ROUND(BJ52*0.2,0)</f>
        <v>13</v>
      </c>
      <c r="BL52" s="6" t="s">
        <v>24</v>
      </c>
      <c r="BM52" s="6" t="s">
        <v>24</v>
      </c>
      <c r="BN52" s="6" t="s">
        <v>24</v>
      </c>
      <c r="BO52" s="6" t="s">
        <v>24</v>
      </c>
      <c r="BP52" s="136">
        <f t="shared" ref="BP52" si="1723">BK52+BM53+BO54</f>
        <v>77</v>
      </c>
      <c r="BQ52" s="133" t="str">
        <f t="shared" ref="BQ52" si="1724">IF(BP52&gt;=75,"T","TT")</f>
        <v>T</v>
      </c>
      <c r="BR52" s="16"/>
      <c r="BS52" s="6"/>
      <c r="BT52" s="6"/>
      <c r="BU52" s="6">
        <v>77</v>
      </c>
      <c r="BV52" s="6">
        <f t="shared" si="1501"/>
        <v>8</v>
      </c>
      <c r="BW52" s="6" t="s">
        <v>24</v>
      </c>
      <c r="BX52" s="6" t="s">
        <v>24</v>
      </c>
      <c r="BY52" s="6" t="s">
        <v>24</v>
      </c>
      <c r="BZ52" s="6" t="s">
        <v>24</v>
      </c>
      <c r="CA52" s="136">
        <f t="shared" ref="CA52" si="1725">BV52+BX53+BZ54</f>
        <v>79</v>
      </c>
      <c r="CB52" s="133" t="str">
        <f t="shared" ref="CB52" si="1726">IF(CA52&gt;=75,"T","TT")</f>
        <v>T</v>
      </c>
      <c r="CC52" s="17">
        <v>82</v>
      </c>
      <c r="CD52" s="6">
        <v>85</v>
      </c>
      <c r="CE52" s="6">
        <v>86</v>
      </c>
      <c r="CF52" s="6">
        <f t="shared" ref="CF52" si="1727">ROUND((((CC52)+(2*CD52)+(3*CE52))/6),0)</f>
        <v>85</v>
      </c>
      <c r="CG52" s="6">
        <f t="shared" si="1505"/>
        <v>68</v>
      </c>
      <c r="CH52" s="6" t="s">
        <v>24</v>
      </c>
      <c r="CI52" s="6" t="s">
        <v>24</v>
      </c>
      <c r="CJ52" s="6" t="s">
        <v>24</v>
      </c>
      <c r="CK52" s="6" t="s">
        <v>24</v>
      </c>
      <c r="CL52" s="136">
        <f t="shared" ref="CL52" si="1728">CG52+CI53+CK54</f>
        <v>84</v>
      </c>
      <c r="CM52" s="133" t="str">
        <f t="shared" ref="CM52" si="1729">IF(CL52&gt;=75,"T","TT")</f>
        <v>T</v>
      </c>
      <c r="CN52" s="16">
        <v>90</v>
      </c>
      <c r="CO52" s="6">
        <v>89</v>
      </c>
      <c r="CP52" s="6">
        <v>64</v>
      </c>
      <c r="CQ52" s="6">
        <f t="shared" ref="CQ52" si="1730">ROUND((((CN52)+(2*CO52)+(3*CP52))/6),0)</f>
        <v>77</v>
      </c>
      <c r="CR52" s="6">
        <f t="shared" si="1509"/>
        <v>54</v>
      </c>
      <c r="CS52" s="6" t="s">
        <v>24</v>
      </c>
      <c r="CT52" s="6" t="s">
        <v>24</v>
      </c>
      <c r="CU52" s="6" t="s">
        <v>24</v>
      </c>
      <c r="CV52" s="6" t="s">
        <v>24</v>
      </c>
      <c r="CW52" s="136">
        <f t="shared" ref="CW52" si="1731">CR52+CT53+CV54</f>
        <v>80</v>
      </c>
      <c r="CX52" s="133" t="str">
        <f t="shared" ref="CX52" si="1732">IF(CW52&gt;=75,"T","TT")</f>
        <v>T</v>
      </c>
      <c r="CY52" s="17">
        <v>77</v>
      </c>
      <c r="CZ52" s="6">
        <v>78</v>
      </c>
      <c r="DA52" s="6">
        <v>86</v>
      </c>
      <c r="DB52" s="6">
        <f t="shared" ref="DB52" si="1733">ROUND((((CY52)+(2*CZ52)+(3*DA52))/6),0)</f>
        <v>82</v>
      </c>
      <c r="DC52" s="6">
        <f t="shared" si="1513"/>
        <v>57</v>
      </c>
      <c r="DD52" s="6" t="s">
        <v>24</v>
      </c>
      <c r="DE52" s="6" t="s">
        <v>24</v>
      </c>
      <c r="DF52" s="6" t="s">
        <v>24</v>
      </c>
      <c r="DG52" s="6" t="s">
        <v>24</v>
      </c>
      <c r="DH52" s="136">
        <f t="shared" ref="DH52" si="1734">DC52+DE53+DG54</f>
        <v>81</v>
      </c>
      <c r="DI52" s="133" t="str">
        <f t="shared" ref="DI52" si="1735">IF(DH52&gt;=75,"T","TT")</f>
        <v>T</v>
      </c>
      <c r="DJ52" s="16">
        <v>84</v>
      </c>
      <c r="DK52" s="6">
        <v>75</v>
      </c>
      <c r="DL52" s="6">
        <v>72</v>
      </c>
      <c r="DM52" s="25">
        <f t="shared" ref="DM52" si="1736">ROUND((((DJ52)+(2*DK52)+(3*DL52))/6),0)</f>
        <v>75</v>
      </c>
      <c r="DN52" s="25">
        <f t="shared" si="1645"/>
        <v>38</v>
      </c>
      <c r="DO52" s="25" t="s">
        <v>24</v>
      </c>
      <c r="DP52" s="25" t="s">
        <v>24</v>
      </c>
      <c r="DQ52" s="25" t="s">
        <v>24</v>
      </c>
      <c r="DR52" s="25" t="s">
        <v>24</v>
      </c>
      <c r="DS52" s="136">
        <f t="shared" ref="DS52" si="1737">DN52+DP53+DR54</f>
        <v>81</v>
      </c>
      <c r="DT52" s="133" t="str">
        <f t="shared" ref="DT52" si="1738">IF(DS52&gt;=75,"T","TT")</f>
        <v>T</v>
      </c>
      <c r="DU52" s="17">
        <v>80</v>
      </c>
      <c r="DV52" s="6">
        <v>79</v>
      </c>
      <c r="DW52" s="6">
        <v>64</v>
      </c>
      <c r="DX52" s="6">
        <f t="shared" ref="DX52" si="1739">ROUND((((DU52)+(2*DV52)+(3*DW52))/6),0)</f>
        <v>72</v>
      </c>
      <c r="DY52" s="6">
        <f t="shared" si="1521"/>
        <v>58</v>
      </c>
      <c r="DZ52" s="6" t="s">
        <v>24</v>
      </c>
      <c r="EA52" s="6" t="s">
        <v>24</v>
      </c>
      <c r="EB52" s="6" t="s">
        <v>24</v>
      </c>
      <c r="EC52" s="6" t="s">
        <v>24</v>
      </c>
      <c r="ED52" s="136">
        <f t="shared" ref="ED52" si="1740">DY52+EA53+EC54</f>
        <v>74</v>
      </c>
      <c r="EE52" s="133" t="str">
        <f t="shared" ref="EE52" si="1741">IF(ED52&gt;=70,"T","TT")</f>
        <v>T</v>
      </c>
      <c r="EF52" s="16">
        <v>80</v>
      </c>
      <c r="EG52" s="6">
        <v>76</v>
      </c>
      <c r="EH52" s="6">
        <v>80</v>
      </c>
      <c r="EI52" s="6">
        <f t="shared" ref="EI52" si="1742">ROUND((((EF52)+(2*EG52)+(3*EH52))/6),0)</f>
        <v>79</v>
      </c>
      <c r="EJ52" s="6">
        <f t="shared" si="1525"/>
        <v>47</v>
      </c>
      <c r="EK52" s="6" t="s">
        <v>24</v>
      </c>
      <c r="EL52" s="6" t="s">
        <v>24</v>
      </c>
      <c r="EM52" s="6" t="s">
        <v>24</v>
      </c>
      <c r="EN52" s="6" t="s">
        <v>24</v>
      </c>
      <c r="EO52" s="136">
        <f t="shared" ref="EO52" si="1743">EJ52+EL53+EN54</f>
        <v>78</v>
      </c>
      <c r="EP52" s="133" t="str">
        <f t="shared" ref="EP52" si="1744">IF(EO52&gt;=70,"T","TT")</f>
        <v>T</v>
      </c>
      <c r="EQ52" s="17">
        <v>75</v>
      </c>
      <c r="ER52" s="17">
        <v>75</v>
      </c>
      <c r="ES52" s="6">
        <v>77</v>
      </c>
      <c r="ET52" s="6">
        <f t="shared" ref="ET52" si="1745">ROUND((((EQ52)+(2*ER52)+(3*ES52))/6),0)</f>
        <v>76</v>
      </c>
      <c r="EU52" s="6">
        <f t="shared" si="1528"/>
        <v>53</v>
      </c>
      <c r="EV52" s="6" t="s">
        <v>24</v>
      </c>
      <c r="EW52" s="6" t="s">
        <v>24</v>
      </c>
      <c r="EX52" s="6" t="s">
        <v>24</v>
      </c>
      <c r="EY52" s="6" t="s">
        <v>24</v>
      </c>
      <c r="EZ52" s="136">
        <f t="shared" ref="EZ52" si="1746">EU52+EW53+EY54</f>
        <v>76</v>
      </c>
      <c r="FA52" s="133" t="str">
        <f t="shared" ref="FA52" si="1747">IF(EZ52&gt;=70,"T","TT")</f>
        <v>T</v>
      </c>
      <c r="FB52" s="71">
        <v>80.5</v>
      </c>
      <c r="FC52" s="26">
        <v>80</v>
      </c>
      <c r="FD52" s="26">
        <v>58</v>
      </c>
      <c r="FE52" s="6">
        <f t="shared" ref="FE52" si="1748">ROUND((((FB52)+(2*FC52)+(3*FD52))/6),0)</f>
        <v>69</v>
      </c>
      <c r="FF52" s="6">
        <f t="shared" si="1532"/>
        <v>21</v>
      </c>
      <c r="FG52" s="6" t="s">
        <v>24</v>
      </c>
      <c r="FH52" s="6" t="s">
        <v>24</v>
      </c>
      <c r="FI52" s="6" t="s">
        <v>24</v>
      </c>
      <c r="FJ52" s="6" t="s">
        <v>24</v>
      </c>
      <c r="FK52" s="136">
        <f t="shared" ref="FK52" si="1749">FF52+FH53+FJ54</f>
        <v>78</v>
      </c>
      <c r="FL52" s="133" t="str">
        <f t="shared" ref="FL52" si="1750">IF(FK52&gt;=75,"T","TT")</f>
        <v>T</v>
      </c>
      <c r="FM52" s="76">
        <v>88.5</v>
      </c>
      <c r="FN52" s="26">
        <v>78</v>
      </c>
      <c r="FO52" s="6">
        <v>74</v>
      </c>
      <c r="FP52" s="6">
        <f t="shared" ref="FP52" si="1751">ROUND((((FM52)+(2*FN52)+(3*FO52))/6),0)</f>
        <v>78</v>
      </c>
      <c r="FQ52" s="6">
        <f t="shared" si="1536"/>
        <v>31</v>
      </c>
      <c r="FR52" s="6" t="s">
        <v>24</v>
      </c>
      <c r="FS52" s="6" t="s">
        <v>24</v>
      </c>
      <c r="FT52" s="6" t="s">
        <v>24</v>
      </c>
      <c r="FU52" s="6" t="s">
        <v>24</v>
      </c>
      <c r="FV52" s="136">
        <f t="shared" ref="FV52" si="1752">FQ52+FS53+FU54</f>
        <v>78</v>
      </c>
      <c r="FW52" s="133" t="str">
        <f t="shared" ref="FW52" si="1753">IF(FV52&gt;=75,"T","TT")</f>
        <v>T</v>
      </c>
      <c r="FX52" s="16">
        <v>80</v>
      </c>
      <c r="FY52" s="6">
        <v>86</v>
      </c>
      <c r="FZ52" s="6">
        <v>98</v>
      </c>
      <c r="GA52" s="6">
        <f t="shared" ref="GA52" si="1754">ROUND((((FX52)+(2*FY52)+(3*FZ52))/6),0)</f>
        <v>91</v>
      </c>
      <c r="GB52" s="6">
        <f t="shared" si="1540"/>
        <v>27</v>
      </c>
      <c r="GC52" s="6" t="s">
        <v>24</v>
      </c>
      <c r="GD52" s="6" t="s">
        <v>24</v>
      </c>
      <c r="GE52" s="6" t="s">
        <v>24</v>
      </c>
      <c r="GF52" s="6" t="s">
        <v>24</v>
      </c>
      <c r="GG52" s="136">
        <f t="shared" ref="GG52" si="1755">GB52+GD53+GF54</f>
        <v>84</v>
      </c>
      <c r="GH52" s="133" t="str">
        <f>IF(GG52&gt;=75,"T","TT")</f>
        <v>T</v>
      </c>
      <c r="GI52" s="142">
        <f>M52+X52+AI52+AT52+BE52+BP52+CA52+CL52+CW52+DH52+DS52+ED52+EO52+EZ52+FK52+FV52+GG52</f>
        <v>1351</v>
      </c>
      <c r="GJ52" s="145">
        <f t="shared" si="102"/>
        <v>79.470588235294116</v>
      </c>
      <c r="GK52" s="148">
        <f t="shared" ref="GK52" si="1756">17-GL52</f>
        <v>17</v>
      </c>
      <c r="GL52" s="148">
        <f t="shared" ref="GL52" si="1757">COUNTIF(C52:GH52,"TT")</f>
        <v>0</v>
      </c>
      <c r="GM52" s="148" t="str">
        <f t="shared" ref="GM52" si="1758">IF(GL52&lt;=3,"N","TN")</f>
        <v>N</v>
      </c>
      <c r="GN52" s="148">
        <f>RANK(GI52,$GI$7:$GI$138,0)</f>
        <v>4</v>
      </c>
      <c r="GO52" s="127" t="str">
        <f t="shared" ref="GO52" si="1759">IF(AND(AI52&gt;=75,AT52&gt;=75,FV52&gt;=75),"YA","TIDAK")</f>
        <v>YA</v>
      </c>
      <c r="GP52" s="130" t="str">
        <f t="shared" ref="GP52" si="1760">IF(AND(BE52&gt;=70,ED52&gt;=70,EO52&gt;=70,EZ52&gt;=70),"YA","TIDAK")</f>
        <v>YA</v>
      </c>
      <c r="GQ52" s="130" t="str">
        <f t="shared" ref="GQ52" si="1761">IF(AND(CL52&gt;=75,CW52&gt;=75,DH52&gt;=75,DS52&gt;=75),"YA","TIDAK")</f>
        <v>YA</v>
      </c>
      <c r="GR52" s="127"/>
    </row>
    <row r="53" spans="1:200" ht="15.75" customHeight="1" thickBot="1" x14ac:dyDescent="0.3">
      <c r="A53" s="155"/>
      <c r="B53" s="158"/>
      <c r="C53" s="11" t="s">
        <v>4</v>
      </c>
      <c r="D53" s="18">
        <v>78</v>
      </c>
      <c r="E53" s="8">
        <v>80</v>
      </c>
      <c r="F53" s="8">
        <v>80</v>
      </c>
      <c r="G53" s="26" t="s">
        <v>24</v>
      </c>
      <c r="H53" s="8" t="s">
        <v>24</v>
      </c>
      <c r="I53" s="8">
        <f t="shared" ref="I53" si="1762">ROUND((((D53)+(2*E53)+(3*F53))/6),0)</f>
        <v>80</v>
      </c>
      <c r="J53" s="8">
        <f t="shared" si="1550"/>
        <v>20</v>
      </c>
      <c r="K53" s="8" t="s">
        <v>24</v>
      </c>
      <c r="L53" s="8" t="s">
        <v>24</v>
      </c>
      <c r="M53" s="137"/>
      <c r="N53" s="134"/>
      <c r="O53" s="7">
        <v>80</v>
      </c>
      <c r="P53" s="7">
        <v>80</v>
      </c>
      <c r="Q53" s="7">
        <v>80</v>
      </c>
      <c r="R53" s="8" t="s">
        <v>24</v>
      </c>
      <c r="S53" s="8" t="s">
        <v>24</v>
      </c>
      <c r="T53" s="8">
        <f t="shared" ref="T53" si="1763">ROUND((((O53)+(2*P53)+(3*Q53))/6),0)</f>
        <v>80</v>
      </c>
      <c r="U53" s="8">
        <f t="shared" si="1552"/>
        <v>8</v>
      </c>
      <c r="V53" s="8" t="s">
        <v>24</v>
      </c>
      <c r="W53" s="8" t="s">
        <v>24</v>
      </c>
      <c r="X53" s="137"/>
      <c r="Y53" s="134"/>
      <c r="Z53" s="18">
        <v>81</v>
      </c>
      <c r="AA53" s="8">
        <v>80</v>
      </c>
      <c r="AB53" s="8">
        <v>81</v>
      </c>
      <c r="AC53" s="8" t="s">
        <v>24</v>
      </c>
      <c r="AD53" s="8" t="s">
        <v>24</v>
      </c>
      <c r="AE53" s="8">
        <f t="shared" ref="AE53" si="1764">ROUND((((Z53)+(2*AA53)+(3*AB53))/6),0)</f>
        <v>81</v>
      </c>
      <c r="AF53" s="8">
        <f t="shared" si="1554"/>
        <v>41</v>
      </c>
      <c r="AG53" s="8" t="s">
        <v>24</v>
      </c>
      <c r="AH53" s="8" t="s">
        <v>24</v>
      </c>
      <c r="AI53" s="137"/>
      <c r="AJ53" s="134"/>
      <c r="AK53" s="7">
        <v>76</v>
      </c>
      <c r="AL53" s="7">
        <v>76</v>
      </c>
      <c r="AM53" s="7">
        <v>76</v>
      </c>
      <c r="AN53" s="8" t="s">
        <v>24</v>
      </c>
      <c r="AO53" s="8" t="s">
        <v>24</v>
      </c>
      <c r="AP53" s="8">
        <f t="shared" ref="AP53" si="1765">ROUND((((AK53)+(2*AL53)+(3*AM53))/6),0)</f>
        <v>76</v>
      </c>
      <c r="AQ53" s="8">
        <f t="shared" si="1556"/>
        <v>38</v>
      </c>
      <c r="AR53" s="8" t="s">
        <v>24</v>
      </c>
      <c r="AS53" s="8" t="s">
        <v>24</v>
      </c>
      <c r="AT53" s="137"/>
      <c r="AU53" s="134"/>
      <c r="AV53" s="18">
        <v>80</v>
      </c>
      <c r="AW53" s="18">
        <v>80</v>
      </c>
      <c r="AX53" s="18">
        <v>85</v>
      </c>
      <c r="AY53" s="8" t="s">
        <v>24</v>
      </c>
      <c r="AZ53" s="8" t="s">
        <v>24</v>
      </c>
      <c r="BA53" s="8">
        <f t="shared" ref="BA53" si="1766">ROUND((((AV53)+(2*AW53)+(3*AX53))/6),0)</f>
        <v>83</v>
      </c>
      <c r="BB53" s="8">
        <f t="shared" si="1558"/>
        <v>8</v>
      </c>
      <c r="BC53" s="8" t="s">
        <v>24</v>
      </c>
      <c r="BD53" s="8" t="s">
        <v>24</v>
      </c>
      <c r="BE53" s="137"/>
      <c r="BF53" s="134"/>
      <c r="BG53" s="7">
        <v>79</v>
      </c>
      <c r="BH53" s="8">
        <v>80</v>
      </c>
      <c r="BI53" s="8">
        <v>80</v>
      </c>
      <c r="BJ53" s="8" t="s">
        <v>24</v>
      </c>
      <c r="BK53" s="8" t="s">
        <v>24</v>
      </c>
      <c r="BL53" s="8">
        <f t="shared" ref="BL53" si="1767">ROUND((((BG53)+(2*BH53)+(3*BI53))/6),0)</f>
        <v>80</v>
      </c>
      <c r="BM53" s="8">
        <f t="shared" ref="BM53" si="1768">ROUND(BL53*0.5,0)</f>
        <v>40</v>
      </c>
      <c r="BN53" s="8" t="s">
        <v>24</v>
      </c>
      <c r="BO53" s="8" t="s">
        <v>24</v>
      </c>
      <c r="BP53" s="137"/>
      <c r="BQ53" s="134"/>
      <c r="BR53" s="18"/>
      <c r="BS53" s="8"/>
      <c r="BT53" s="8"/>
      <c r="BU53" s="8" t="s">
        <v>24</v>
      </c>
      <c r="BV53" s="8" t="s">
        <v>24</v>
      </c>
      <c r="BW53" s="8">
        <v>78</v>
      </c>
      <c r="BX53" s="8">
        <f t="shared" si="1561"/>
        <v>39</v>
      </c>
      <c r="BY53" s="8" t="s">
        <v>24</v>
      </c>
      <c r="BZ53" s="8" t="s">
        <v>24</v>
      </c>
      <c r="CA53" s="137"/>
      <c r="CB53" s="134"/>
      <c r="CC53" s="7">
        <v>80</v>
      </c>
      <c r="CD53" s="7">
        <v>80</v>
      </c>
      <c r="CE53" s="7">
        <v>76</v>
      </c>
      <c r="CF53" s="8" t="s">
        <v>24</v>
      </c>
      <c r="CG53" s="8" t="s">
        <v>24</v>
      </c>
      <c r="CH53" s="8">
        <f t="shared" ref="CH53" si="1769">ROUND((((CC53)+(2*CD53)+(3*CE53))/6),0)</f>
        <v>78</v>
      </c>
      <c r="CI53" s="8">
        <f t="shared" si="1563"/>
        <v>8</v>
      </c>
      <c r="CJ53" s="8" t="s">
        <v>24</v>
      </c>
      <c r="CK53" s="8" t="s">
        <v>24</v>
      </c>
      <c r="CL53" s="137"/>
      <c r="CM53" s="134"/>
      <c r="CN53" s="18">
        <v>85</v>
      </c>
      <c r="CO53" s="8">
        <v>90</v>
      </c>
      <c r="CP53" s="8">
        <v>90</v>
      </c>
      <c r="CQ53" s="8" t="s">
        <v>24</v>
      </c>
      <c r="CR53" s="8" t="s">
        <v>24</v>
      </c>
      <c r="CS53" s="8">
        <f t="shared" ref="CS53" si="1770">ROUND((((CN53)+(2*CO53)+(3*CP53))/6),0)</f>
        <v>89</v>
      </c>
      <c r="CT53" s="8">
        <f t="shared" si="1565"/>
        <v>18</v>
      </c>
      <c r="CU53" s="8" t="s">
        <v>24</v>
      </c>
      <c r="CV53" s="8" t="s">
        <v>24</v>
      </c>
      <c r="CW53" s="137"/>
      <c r="CX53" s="134"/>
      <c r="CY53" s="7">
        <v>78</v>
      </c>
      <c r="CZ53" s="8">
        <v>78</v>
      </c>
      <c r="DA53" s="8">
        <v>78</v>
      </c>
      <c r="DB53" s="8" t="s">
        <v>24</v>
      </c>
      <c r="DC53" s="8" t="s">
        <v>24</v>
      </c>
      <c r="DD53" s="8">
        <f t="shared" ref="DD53" si="1771">ROUND((((CY53)+(2*CZ53)+(3*DA53))/6),0)</f>
        <v>78</v>
      </c>
      <c r="DE53" s="8">
        <f t="shared" si="1567"/>
        <v>16</v>
      </c>
      <c r="DF53" s="8" t="s">
        <v>24</v>
      </c>
      <c r="DG53" s="8" t="s">
        <v>24</v>
      </c>
      <c r="DH53" s="137"/>
      <c r="DI53" s="134"/>
      <c r="DJ53" s="18">
        <v>83</v>
      </c>
      <c r="DK53" s="8">
        <v>85</v>
      </c>
      <c r="DL53" s="8">
        <v>86</v>
      </c>
      <c r="DM53" s="8" t="s">
        <v>24</v>
      </c>
      <c r="DN53" s="8" t="s">
        <v>24</v>
      </c>
      <c r="DO53" s="8">
        <f t="shared" ref="DO53" si="1772">ROUND((((DJ53)+(2*DK53)+(3*DL53))/6),0)</f>
        <v>85</v>
      </c>
      <c r="DP53" s="8">
        <f t="shared" si="1682"/>
        <v>17</v>
      </c>
      <c r="DQ53" s="8" t="s">
        <v>24</v>
      </c>
      <c r="DR53" s="8" t="s">
        <v>24</v>
      </c>
      <c r="DS53" s="137"/>
      <c r="DT53" s="134"/>
      <c r="DU53" s="7">
        <v>80</v>
      </c>
      <c r="DV53" s="8">
        <v>79</v>
      </c>
      <c r="DW53" s="8">
        <v>78</v>
      </c>
      <c r="DX53" s="8" t="s">
        <v>24</v>
      </c>
      <c r="DY53" s="8" t="s">
        <v>24</v>
      </c>
      <c r="DZ53" s="8">
        <f t="shared" ref="DZ53" si="1773">ROUND((((DU53)+(2*DV53)+(3*DW53))/6),0)</f>
        <v>79</v>
      </c>
      <c r="EA53" s="8">
        <f t="shared" si="1571"/>
        <v>12</v>
      </c>
      <c r="EB53" s="8" t="s">
        <v>24</v>
      </c>
      <c r="EC53" s="8" t="s">
        <v>24</v>
      </c>
      <c r="ED53" s="137"/>
      <c r="EE53" s="134"/>
      <c r="EF53" s="18">
        <v>78</v>
      </c>
      <c r="EG53" s="8">
        <v>78</v>
      </c>
      <c r="EH53" s="8">
        <v>78</v>
      </c>
      <c r="EI53" s="8" t="s">
        <v>24</v>
      </c>
      <c r="EJ53" s="8" t="s">
        <v>24</v>
      </c>
      <c r="EK53" s="8">
        <f t="shared" ref="EK53" si="1774">ROUND((((EF53)+(2*EG53)+(3*EH53))/6),0)</f>
        <v>78</v>
      </c>
      <c r="EL53" s="8">
        <f t="shared" si="1573"/>
        <v>23</v>
      </c>
      <c r="EM53" s="8" t="s">
        <v>24</v>
      </c>
      <c r="EN53" s="8" t="s">
        <v>24</v>
      </c>
      <c r="EO53" s="137"/>
      <c r="EP53" s="134"/>
      <c r="EQ53" s="7">
        <v>77</v>
      </c>
      <c r="ER53" s="7">
        <v>77</v>
      </c>
      <c r="ES53" s="7">
        <v>77</v>
      </c>
      <c r="ET53" s="8" t="s">
        <v>24</v>
      </c>
      <c r="EU53" s="8" t="s">
        <v>24</v>
      </c>
      <c r="EV53" s="8">
        <f t="shared" ref="EV53" si="1775">ROUND((((EQ53)+(2*ER53)+(3*ES53))/6),0)</f>
        <v>77</v>
      </c>
      <c r="EW53" s="8">
        <f t="shared" si="1575"/>
        <v>15</v>
      </c>
      <c r="EX53" s="8" t="s">
        <v>24</v>
      </c>
      <c r="EY53" s="8" t="s">
        <v>24</v>
      </c>
      <c r="EZ53" s="137"/>
      <c r="FA53" s="134"/>
      <c r="FB53" s="66">
        <v>80.52</v>
      </c>
      <c r="FC53" s="29">
        <v>80</v>
      </c>
      <c r="FD53" s="29">
        <v>81.069999999999993</v>
      </c>
      <c r="FE53" s="8" t="s">
        <v>24</v>
      </c>
      <c r="FF53" s="8" t="s">
        <v>24</v>
      </c>
      <c r="FG53" s="8">
        <f t="shared" ref="FG53" si="1776">ROUND((((FB53)+(2*FC53)+(3*FD53))/6),0)</f>
        <v>81</v>
      </c>
      <c r="FH53" s="8">
        <f t="shared" si="1577"/>
        <v>41</v>
      </c>
      <c r="FI53" s="8" t="s">
        <v>24</v>
      </c>
      <c r="FJ53" s="8" t="s">
        <v>24</v>
      </c>
      <c r="FK53" s="137"/>
      <c r="FL53" s="134"/>
      <c r="FM53" s="74">
        <v>79.2</v>
      </c>
      <c r="FN53" s="29">
        <v>78</v>
      </c>
      <c r="FO53" s="29">
        <v>78</v>
      </c>
      <c r="FP53" s="8" t="s">
        <v>24</v>
      </c>
      <c r="FQ53" s="8" t="s">
        <v>24</v>
      </c>
      <c r="FR53" s="8">
        <f t="shared" ref="FR53" si="1777">ROUND((((FM53)+(2*FN53)+(3*FO53))/6),0)</f>
        <v>78</v>
      </c>
      <c r="FS53" s="8">
        <f t="shared" si="1579"/>
        <v>31</v>
      </c>
      <c r="FT53" s="8" t="s">
        <v>24</v>
      </c>
      <c r="FU53" s="8" t="s">
        <v>24</v>
      </c>
      <c r="FV53" s="137"/>
      <c r="FW53" s="134"/>
      <c r="FX53" s="18">
        <v>80</v>
      </c>
      <c r="FY53" s="18">
        <v>82</v>
      </c>
      <c r="FZ53" s="18">
        <v>80</v>
      </c>
      <c r="GA53" s="8" t="s">
        <v>24</v>
      </c>
      <c r="GB53" s="8" t="s">
        <v>24</v>
      </c>
      <c r="GC53" s="8">
        <f t="shared" ref="GC53" si="1778">ROUND((((FX53)+(2*FY53)+(3*FZ53))/6),0)</f>
        <v>81</v>
      </c>
      <c r="GD53" s="8">
        <f t="shared" si="1581"/>
        <v>41</v>
      </c>
      <c r="GE53" s="8" t="s">
        <v>24</v>
      </c>
      <c r="GF53" s="8" t="s">
        <v>24</v>
      </c>
      <c r="GG53" s="137"/>
      <c r="GH53" s="134"/>
      <c r="GI53" s="143"/>
      <c r="GJ53" s="146"/>
      <c r="GK53" s="149"/>
      <c r="GL53" s="149"/>
      <c r="GM53" s="149"/>
      <c r="GN53" s="149"/>
      <c r="GO53" s="128"/>
      <c r="GP53" s="131"/>
      <c r="GQ53" s="131"/>
      <c r="GR53" s="128"/>
    </row>
    <row r="54" spans="1:200" ht="15.75" customHeight="1" thickBot="1" x14ac:dyDescent="0.3">
      <c r="A54" s="156"/>
      <c r="B54" s="159"/>
      <c r="C54" s="12" t="s">
        <v>5</v>
      </c>
      <c r="D54" s="19">
        <v>80</v>
      </c>
      <c r="E54" s="20">
        <v>78</v>
      </c>
      <c r="F54" s="20">
        <v>87</v>
      </c>
      <c r="G54" s="26" t="s">
        <v>24</v>
      </c>
      <c r="H54" s="20" t="s">
        <v>24</v>
      </c>
      <c r="I54" s="20" t="s">
        <v>24</v>
      </c>
      <c r="J54" s="20" t="s">
        <v>24</v>
      </c>
      <c r="K54" s="20">
        <f t="shared" ref="K54" si="1779">ROUND((((D54)+(2*E54)+(3*F54))/6),0)</f>
        <v>83</v>
      </c>
      <c r="L54" s="20">
        <f t="shared" si="1583"/>
        <v>29</v>
      </c>
      <c r="M54" s="138"/>
      <c r="N54" s="135"/>
      <c r="O54" s="21">
        <v>85</v>
      </c>
      <c r="P54" s="21">
        <v>85</v>
      </c>
      <c r="Q54" s="21">
        <v>85</v>
      </c>
      <c r="R54" s="20" t="s">
        <v>24</v>
      </c>
      <c r="S54" s="20" t="s">
        <v>24</v>
      </c>
      <c r="T54" s="20" t="s">
        <v>24</v>
      </c>
      <c r="U54" s="20" t="s">
        <v>24</v>
      </c>
      <c r="V54" s="20">
        <f t="shared" ref="V54" si="1780">ROUND((((O54)+(2*P54)+(3*Q54))/6),0)</f>
        <v>85</v>
      </c>
      <c r="W54" s="20">
        <f t="shared" si="1585"/>
        <v>43</v>
      </c>
      <c r="X54" s="138"/>
      <c r="Y54" s="135"/>
      <c r="Z54" s="19">
        <v>82</v>
      </c>
      <c r="AA54" s="20">
        <v>79</v>
      </c>
      <c r="AB54" s="20">
        <v>82</v>
      </c>
      <c r="AC54" s="20" t="s">
        <v>24</v>
      </c>
      <c r="AD54" s="20" t="s">
        <v>24</v>
      </c>
      <c r="AE54" s="20" t="s">
        <v>24</v>
      </c>
      <c r="AF54" s="20" t="s">
        <v>24</v>
      </c>
      <c r="AG54" s="20">
        <f t="shared" ref="AG54" si="1781">ROUND((((Z54)+(2*AA54)+(3*AB54))/6),0)</f>
        <v>81</v>
      </c>
      <c r="AH54" s="20">
        <f t="shared" si="1587"/>
        <v>16</v>
      </c>
      <c r="AI54" s="138"/>
      <c r="AJ54" s="135"/>
      <c r="AK54" s="21">
        <v>80</v>
      </c>
      <c r="AL54" s="21">
        <v>80</v>
      </c>
      <c r="AM54" s="21">
        <v>80</v>
      </c>
      <c r="AN54" s="20" t="s">
        <v>24</v>
      </c>
      <c r="AO54" s="20" t="s">
        <v>24</v>
      </c>
      <c r="AP54" s="20" t="s">
        <v>24</v>
      </c>
      <c r="AQ54" s="20" t="s">
        <v>24</v>
      </c>
      <c r="AR54" s="20">
        <f t="shared" ref="AR54" si="1782">ROUND((((AK54)+(2*AL54)+(3*AM54))/6),0)</f>
        <v>80</v>
      </c>
      <c r="AS54" s="20">
        <f t="shared" si="1589"/>
        <v>16</v>
      </c>
      <c r="AT54" s="138"/>
      <c r="AU54" s="135"/>
      <c r="AV54" s="18">
        <v>80</v>
      </c>
      <c r="AW54" s="18">
        <v>80</v>
      </c>
      <c r="AX54" s="18">
        <v>85</v>
      </c>
      <c r="AY54" s="20" t="s">
        <v>24</v>
      </c>
      <c r="AZ54" s="20" t="s">
        <v>24</v>
      </c>
      <c r="BA54" s="20" t="s">
        <v>24</v>
      </c>
      <c r="BB54" s="20" t="s">
        <v>24</v>
      </c>
      <c r="BC54" s="20">
        <f t="shared" ref="BC54" si="1783">ROUND((((AV54)+(2*AW54)+(3*AX54))/6),0)</f>
        <v>83</v>
      </c>
      <c r="BD54" s="20">
        <f t="shared" si="1591"/>
        <v>17</v>
      </c>
      <c r="BE54" s="138"/>
      <c r="BF54" s="135"/>
      <c r="BG54" s="21">
        <v>82</v>
      </c>
      <c r="BH54" s="20">
        <v>82</v>
      </c>
      <c r="BI54" s="20">
        <v>80</v>
      </c>
      <c r="BJ54" s="23" t="s">
        <v>24</v>
      </c>
      <c r="BK54" s="23" t="s">
        <v>24</v>
      </c>
      <c r="BL54" s="23" t="s">
        <v>24</v>
      </c>
      <c r="BM54" s="23" t="s">
        <v>24</v>
      </c>
      <c r="BN54" s="23">
        <f t="shared" ref="BN54" si="1784">ROUND((((BG54)+(2*BH54)+(3*BI54))/6),0)</f>
        <v>81</v>
      </c>
      <c r="BO54" s="23">
        <f t="shared" ref="BO54" si="1785">ROUND(BN54*0.3,0)</f>
        <v>24</v>
      </c>
      <c r="BP54" s="138"/>
      <c r="BQ54" s="135"/>
      <c r="BR54" s="19"/>
      <c r="BS54" s="20"/>
      <c r="BT54" s="20"/>
      <c r="BU54" s="23" t="s">
        <v>24</v>
      </c>
      <c r="BV54" s="23" t="s">
        <v>24</v>
      </c>
      <c r="BW54" s="23" t="s">
        <v>24</v>
      </c>
      <c r="BX54" s="23" t="s">
        <v>24</v>
      </c>
      <c r="BY54" s="23">
        <v>79</v>
      </c>
      <c r="BZ54" s="23">
        <f t="shared" si="1594"/>
        <v>32</v>
      </c>
      <c r="CA54" s="138"/>
      <c r="CB54" s="135"/>
      <c r="CC54" s="7">
        <v>80</v>
      </c>
      <c r="CD54" s="7">
        <v>80</v>
      </c>
      <c r="CE54" s="7">
        <v>78</v>
      </c>
      <c r="CF54" s="23" t="s">
        <v>24</v>
      </c>
      <c r="CG54" s="23" t="s">
        <v>24</v>
      </c>
      <c r="CH54" s="23" t="s">
        <v>24</v>
      </c>
      <c r="CI54" s="23" t="s">
        <v>24</v>
      </c>
      <c r="CJ54" s="23">
        <f t="shared" ref="CJ54" si="1786">ROUND((((CC54)+(2*CD54)+(3*CE54))/6),0)</f>
        <v>79</v>
      </c>
      <c r="CK54" s="23">
        <f t="shared" si="1596"/>
        <v>8</v>
      </c>
      <c r="CL54" s="138"/>
      <c r="CM54" s="135"/>
      <c r="CN54" s="19">
        <v>80</v>
      </c>
      <c r="CO54" s="20">
        <v>80</v>
      </c>
      <c r="CP54" s="20">
        <v>82</v>
      </c>
      <c r="CQ54" s="23" t="s">
        <v>24</v>
      </c>
      <c r="CR54" s="23" t="s">
        <v>24</v>
      </c>
      <c r="CS54" s="23" t="s">
        <v>24</v>
      </c>
      <c r="CT54" s="23" t="s">
        <v>24</v>
      </c>
      <c r="CU54" s="23">
        <f t="shared" ref="CU54" si="1787">ROUND((((CN54)+(2*CO54)+(3*CP54))/6),0)</f>
        <v>81</v>
      </c>
      <c r="CV54" s="23">
        <f t="shared" si="1598"/>
        <v>8</v>
      </c>
      <c r="CW54" s="138"/>
      <c r="CX54" s="135"/>
      <c r="CY54" s="21">
        <v>80</v>
      </c>
      <c r="CZ54" s="20">
        <v>80</v>
      </c>
      <c r="DA54" s="20">
        <v>80</v>
      </c>
      <c r="DB54" s="23" t="s">
        <v>24</v>
      </c>
      <c r="DC54" s="23" t="s">
        <v>24</v>
      </c>
      <c r="DD54" s="23" t="s">
        <v>24</v>
      </c>
      <c r="DE54" s="23" t="s">
        <v>24</v>
      </c>
      <c r="DF54" s="23">
        <f t="shared" ref="DF54" si="1788">ROUND((((CY54)+(2*CZ54)+(3*DA54))/6),0)</f>
        <v>80</v>
      </c>
      <c r="DG54" s="23">
        <f t="shared" si="1600"/>
        <v>8</v>
      </c>
      <c r="DH54" s="138"/>
      <c r="DI54" s="135"/>
      <c r="DJ54" s="19">
        <v>83</v>
      </c>
      <c r="DK54" s="20">
        <v>85</v>
      </c>
      <c r="DL54" s="20">
        <v>87</v>
      </c>
      <c r="DM54" s="23" t="s">
        <v>24</v>
      </c>
      <c r="DN54" s="23" t="s">
        <v>24</v>
      </c>
      <c r="DO54" s="23" t="s">
        <v>24</v>
      </c>
      <c r="DP54" s="23" t="s">
        <v>24</v>
      </c>
      <c r="DQ54" s="23">
        <f t="shared" ref="DQ54" si="1789">ROUND((((DJ54)+(2*DK54)+(3*DL54))/6),0)</f>
        <v>86</v>
      </c>
      <c r="DR54" s="23">
        <f t="shared" si="1700"/>
        <v>26</v>
      </c>
      <c r="DS54" s="138"/>
      <c r="DT54" s="135"/>
      <c r="DU54" s="21">
        <v>78</v>
      </c>
      <c r="DV54" s="21">
        <v>78</v>
      </c>
      <c r="DW54" s="21">
        <v>78</v>
      </c>
      <c r="DX54" s="20" t="s">
        <v>24</v>
      </c>
      <c r="DY54" s="20" t="s">
        <v>24</v>
      </c>
      <c r="DZ54" s="20" t="s">
        <v>24</v>
      </c>
      <c r="EA54" s="20" t="s">
        <v>24</v>
      </c>
      <c r="EB54" s="20">
        <f t="shared" ref="EB54" si="1790">ROUND((((DU54)+(2*DV54)+(3*DW54))/6),0)</f>
        <v>78</v>
      </c>
      <c r="EC54" s="20">
        <f t="shared" si="1604"/>
        <v>4</v>
      </c>
      <c r="ED54" s="138"/>
      <c r="EE54" s="135"/>
      <c r="EF54" s="19">
        <v>80</v>
      </c>
      <c r="EG54" s="20">
        <v>80</v>
      </c>
      <c r="EH54" s="20">
        <v>80</v>
      </c>
      <c r="EI54" s="20" t="s">
        <v>24</v>
      </c>
      <c r="EJ54" s="20" t="s">
        <v>24</v>
      </c>
      <c r="EK54" s="20" t="s">
        <v>24</v>
      </c>
      <c r="EL54" s="20" t="s">
        <v>24</v>
      </c>
      <c r="EM54" s="20">
        <f t="shared" ref="EM54" si="1791">ROUND((((EF54)+(2*EG54)+(3*EH54))/6),0)</f>
        <v>80</v>
      </c>
      <c r="EN54" s="20">
        <f t="shared" si="1606"/>
        <v>8</v>
      </c>
      <c r="EO54" s="138"/>
      <c r="EP54" s="135"/>
      <c r="EQ54" s="21">
        <v>79</v>
      </c>
      <c r="ER54" s="21">
        <v>79</v>
      </c>
      <c r="ES54" s="21">
        <v>79</v>
      </c>
      <c r="ET54" s="20" t="s">
        <v>24</v>
      </c>
      <c r="EU54" s="20" t="s">
        <v>24</v>
      </c>
      <c r="EV54" s="20" t="s">
        <v>24</v>
      </c>
      <c r="EW54" s="20" t="s">
        <v>24</v>
      </c>
      <c r="EX54" s="20">
        <f t="shared" ref="EX54" si="1792">ROUND((((EQ54)+(2*ER54)+(3*ES54))/6),0)</f>
        <v>79</v>
      </c>
      <c r="EY54" s="20">
        <f t="shared" si="1608"/>
        <v>8</v>
      </c>
      <c r="EZ54" s="138"/>
      <c r="FA54" s="135"/>
      <c r="FB54" s="67">
        <v>80.400000000000006</v>
      </c>
      <c r="FC54" s="68">
        <v>80</v>
      </c>
      <c r="FD54" s="68">
        <v>80.900000000000006</v>
      </c>
      <c r="FE54" s="20" t="s">
        <v>24</v>
      </c>
      <c r="FF54" s="20" t="s">
        <v>24</v>
      </c>
      <c r="FG54" s="20" t="s">
        <v>24</v>
      </c>
      <c r="FH54" s="20" t="s">
        <v>24</v>
      </c>
      <c r="FI54" s="20">
        <f t="shared" ref="FI54" si="1793">ROUND((((FB54)+(2*FC54)+(3*FD54))/6),0)</f>
        <v>81</v>
      </c>
      <c r="FJ54" s="20">
        <f t="shared" si="1610"/>
        <v>16</v>
      </c>
      <c r="FK54" s="138"/>
      <c r="FL54" s="135"/>
      <c r="FM54" s="75">
        <v>78.2</v>
      </c>
      <c r="FN54" s="68">
        <v>78</v>
      </c>
      <c r="FO54" s="68">
        <v>78</v>
      </c>
      <c r="FP54" s="20" t="s">
        <v>24</v>
      </c>
      <c r="FQ54" s="20" t="s">
        <v>24</v>
      </c>
      <c r="FR54" s="20" t="s">
        <v>24</v>
      </c>
      <c r="FS54" s="20" t="s">
        <v>24</v>
      </c>
      <c r="FT54" s="20">
        <f t="shared" ref="FT54" si="1794">ROUND((((FM54)+(2*FN54)+(3*FO54))/6),0)</f>
        <v>78</v>
      </c>
      <c r="FU54" s="20">
        <f t="shared" si="1612"/>
        <v>16</v>
      </c>
      <c r="FV54" s="138"/>
      <c r="FW54" s="135"/>
      <c r="FX54" s="18">
        <v>80</v>
      </c>
      <c r="FY54" s="18">
        <v>80</v>
      </c>
      <c r="FZ54" s="18">
        <v>80</v>
      </c>
      <c r="GA54" s="20" t="s">
        <v>24</v>
      </c>
      <c r="GB54" s="20" t="s">
        <v>24</v>
      </c>
      <c r="GC54" s="20" t="s">
        <v>24</v>
      </c>
      <c r="GD54" s="20" t="s">
        <v>24</v>
      </c>
      <c r="GE54" s="20">
        <f t="shared" ref="GE54" si="1795">ROUND((((FX54)+(2*FY54)+(3*FZ54))/6),0)</f>
        <v>80</v>
      </c>
      <c r="GF54" s="20">
        <f t="shared" si="1614"/>
        <v>16</v>
      </c>
      <c r="GG54" s="138"/>
      <c r="GH54" s="135"/>
      <c r="GI54" s="144"/>
      <c r="GJ54" s="147"/>
      <c r="GK54" s="150"/>
      <c r="GL54" s="150"/>
      <c r="GM54" s="150"/>
      <c r="GN54" s="150"/>
      <c r="GO54" s="129"/>
      <c r="GP54" s="132"/>
      <c r="GQ54" s="132"/>
      <c r="GR54" s="129"/>
    </row>
    <row r="55" spans="1:200" ht="15.75" customHeight="1" thickBot="1" x14ac:dyDescent="0.3">
      <c r="A55" s="154">
        <v>17</v>
      </c>
      <c r="B55" s="157" t="s">
        <v>94</v>
      </c>
      <c r="C55" s="10" t="s">
        <v>3</v>
      </c>
      <c r="D55" s="16">
        <v>77</v>
      </c>
      <c r="E55" s="6">
        <v>79</v>
      </c>
      <c r="F55" s="6">
        <v>69</v>
      </c>
      <c r="G55" s="26">
        <f t="shared" si="36"/>
        <v>74</v>
      </c>
      <c r="H55" s="6">
        <f t="shared" si="1478"/>
        <v>30</v>
      </c>
      <c r="I55" s="6" t="s">
        <v>24</v>
      </c>
      <c r="J55" s="6" t="s">
        <v>24</v>
      </c>
      <c r="K55" s="6" t="s">
        <v>24</v>
      </c>
      <c r="L55" s="6" t="s">
        <v>24</v>
      </c>
      <c r="M55" s="136">
        <f t="shared" ref="M55" si="1796">H55+J56+L57</f>
        <v>77</v>
      </c>
      <c r="N55" s="133" t="str">
        <f t="shared" ref="N55" si="1797">IF(M55&gt;=75,"T","TT")</f>
        <v>T</v>
      </c>
      <c r="O55" s="17">
        <v>80</v>
      </c>
      <c r="P55" s="6">
        <v>75</v>
      </c>
      <c r="Q55" s="6">
        <v>52</v>
      </c>
      <c r="R55" s="6">
        <f t="shared" ref="R55" si="1798">ROUND((((O55)+(2*P55)+(3*Q55))/6),0)</f>
        <v>64</v>
      </c>
      <c r="S55" s="6">
        <f t="shared" si="1482"/>
        <v>26</v>
      </c>
      <c r="T55" s="6" t="s">
        <v>24</v>
      </c>
      <c r="U55" s="6" t="s">
        <v>24</v>
      </c>
      <c r="V55" s="6" t="s">
        <v>24</v>
      </c>
      <c r="W55" s="6" t="s">
        <v>24</v>
      </c>
      <c r="X55" s="136">
        <f t="shared" ref="X55" si="1799">S55+U56+W57</f>
        <v>77</v>
      </c>
      <c r="Y55" s="133" t="str">
        <f t="shared" ref="Y55" si="1800">IF(X55&gt;=75,"T","TT")</f>
        <v>T</v>
      </c>
      <c r="Z55" s="16">
        <v>82</v>
      </c>
      <c r="AA55" s="6">
        <v>80</v>
      </c>
      <c r="AB55" s="6">
        <v>70</v>
      </c>
      <c r="AC55" s="6">
        <f t="shared" ref="AC55" si="1801">ROUND((((Z55)+(2*AA55)+(3*AB55))/6),0)</f>
        <v>75</v>
      </c>
      <c r="AD55" s="6">
        <f t="shared" si="1486"/>
        <v>23</v>
      </c>
      <c r="AE55" s="6" t="s">
        <v>24</v>
      </c>
      <c r="AF55" s="6" t="s">
        <v>24</v>
      </c>
      <c r="AG55" s="6" t="s">
        <v>24</v>
      </c>
      <c r="AH55" s="6" t="s">
        <v>24</v>
      </c>
      <c r="AI55" s="136">
        <f t="shared" ref="AI55" si="1802">AD55+AF56+AH57</f>
        <v>79</v>
      </c>
      <c r="AJ55" s="133" t="str">
        <f t="shared" ref="AJ55" si="1803">IF(AI55&gt;=75,"T","TT")</f>
        <v>T</v>
      </c>
      <c r="AK55" s="17">
        <v>67</v>
      </c>
      <c r="AL55" s="6">
        <v>77</v>
      </c>
      <c r="AM55" s="6">
        <v>82</v>
      </c>
      <c r="AN55" s="6">
        <f t="shared" ref="AN55" si="1804">ROUND((((AK55)+(2*AL55)+(3*AM55))/6),0)</f>
        <v>78</v>
      </c>
      <c r="AO55" s="6">
        <f t="shared" si="1490"/>
        <v>23</v>
      </c>
      <c r="AP55" s="6" t="s">
        <v>24</v>
      </c>
      <c r="AQ55" s="6" t="s">
        <v>24</v>
      </c>
      <c r="AR55" s="6" t="s">
        <v>24</v>
      </c>
      <c r="AS55" s="6" t="s">
        <v>24</v>
      </c>
      <c r="AT55" s="136">
        <f t="shared" ref="AT55" si="1805">AO55+AQ56+AS57</f>
        <v>81</v>
      </c>
      <c r="AU55" s="133" t="str">
        <f t="shared" ref="AU55" si="1806">IF(AT55&gt;=75,"T","TT")</f>
        <v>T</v>
      </c>
      <c r="AV55" s="61">
        <v>79</v>
      </c>
      <c r="AW55" s="61">
        <v>79</v>
      </c>
      <c r="AX55" s="62">
        <v>64</v>
      </c>
      <c r="AY55" s="6">
        <f t="shared" ref="AY55" si="1807">ROUND((((AV55)+(2*AW55)+(3*AX55))/6),0)</f>
        <v>72</v>
      </c>
      <c r="AZ55" s="6">
        <f t="shared" si="1494"/>
        <v>50</v>
      </c>
      <c r="BA55" s="6" t="s">
        <v>24</v>
      </c>
      <c r="BB55" s="6" t="s">
        <v>24</v>
      </c>
      <c r="BC55" s="6" t="s">
        <v>24</v>
      </c>
      <c r="BD55" s="6" t="s">
        <v>24</v>
      </c>
      <c r="BE55" s="136">
        <f t="shared" ref="BE55" si="1808">AZ55+BB56+BD57</f>
        <v>73</v>
      </c>
      <c r="BF55" s="133" t="str">
        <f t="shared" ref="BF55" si="1809">IF(BE55&gt;=70,"T","TT")</f>
        <v>T</v>
      </c>
      <c r="BG55" s="17">
        <v>79</v>
      </c>
      <c r="BH55" s="6">
        <v>80</v>
      </c>
      <c r="BI55" s="6">
        <v>60</v>
      </c>
      <c r="BJ55" s="6">
        <f t="shared" ref="BJ55" si="1810">ROUND((((BG55)+(2*BH55)+(3*BI55))/6),0)</f>
        <v>70</v>
      </c>
      <c r="BK55" s="6">
        <f t="shared" ref="BK55" si="1811">ROUND(BJ55*0.2,0)</f>
        <v>14</v>
      </c>
      <c r="BL55" s="6" t="s">
        <v>24</v>
      </c>
      <c r="BM55" s="6" t="s">
        <v>24</v>
      </c>
      <c r="BN55" s="6" t="s">
        <v>24</v>
      </c>
      <c r="BO55" s="6" t="s">
        <v>24</v>
      </c>
      <c r="BP55" s="136">
        <f t="shared" ref="BP55" si="1812">BK55+BM56+BO57</f>
        <v>79</v>
      </c>
      <c r="BQ55" s="133" t="str">
        <f t="shared" ref="BQ55" si="1813">IF(BP55&gt;=75,"T","TT")</f>
        <v>T</v>
      </c>
      <c r="BR55" s="16"/>
      <c r="BS55" s="6"/>
      <c r="BT55" s="6"/>
      <c r="BU55" s="6">
        <v>77</v>
      </c>
      <c r="BV55" s="6">
        <f t="shared" si="1501"/>
        <v>8</v>
      </c>
      <c r="BW55" s="6" t="s">
        <v>24</v>
      </c>
      <c r="BX55" s="6" t="s">
        <v>24</v>
      </c>
      <c r="BY55" s="6" t="s">
        <v>24</v>
      </c>
      <c r="BZ55" s="6" t="s">
        <v>24</v>
      </c>
      <c r="CA55" s="136">
        <f t="shared" ref="CA55" si="1814">BV55+BX56+BZ57</f>
        <v>80</v>
      </c>
      <c r="CB55" s="133" t="str">
        <f t="shared" ref="CB55" si="1815">IF(CA55&gt;=75,"T","TT")</f>
        <v>T</v>
      </c>
      <c r="CC55" s="17">
        <v>81</v>
      </c>
      <c r="CD55" s="6">
        <v>75</v>
      </c>
      <c r="CE55" s="6">
        <v>88</v>
      </c>
      <c r="CF55" s="6">
        <f t="shared" ref="CF55" si="1816">ROUND((((CC55)+(2*CD55)+(3*CE55))/6),0)</f>
        <v>83</v>
      </c>
      <c r="CG55" s="6">
        <f t="shared" si="1505"/>
        <v>66</v>
      </c>
      <c r="CH55" s="6" t="s">
        <v>24</v>
      </c>
      <c r="CI55" s="6" t="s">
        <v>24</v>
      </c>
      <c r="CJ55" s="6" t="s">
        <v>24</v>
      </c>
      <c r="CK55" s="6" t="s">
        <v>24</v>
      </c>
      <c r="CL55" s="136">
        <f t="shared" ref="CL55" si="1817">CG55+CI56+CK57</f>
        <v>82</v>
      </c>
      <c r="CM55" s="133" t="str">
        <f t="shared" ref="CM55" si="1818">IF(CL55&gt;=75,"T","TT")</f>
        <v>T</v>
      </c>
      <c r="CN55" s="16">
        <v>83</v>
      </c>
      <c r="CO55" s="6">
        <v>78</v>
      </c>
      <c r="CP55" s="6">
        <v>76</v>
      </c>
      <c r="CQ55" s="6">
        <f t="shared" ref="CQ55" si="1819">ROUND((((CN55)+(2*CO55)+(3*CP55))/6),0)</f>
        <v>78</v>
      </c>
      <c r="CR55" s="6">
        <f t="shared" si="1509"/>
        <v>55</v>
      </c>
      <c r="CS55" s="6" t="s">
        <v>24</v>
      </c>
      <c r="CT55" s="6" t="s">
        <v>24</v>
      </c>
      <c r="CU55" s="6" t="s">
        <v>24</v>
      </c>
      <c r="CV55" s="6" t="s">
        <v>24</v>
      </c>
      <c r="CW55" s="136">
        <f t="shared" ref="CW55" si="1820">CR55+CT56+CV57</f>
        <v>79</v>
      </c>
      <c r="CX55" s="133" t="str">
        <f t="shared" ref="CX55" si="1821">IF(CW55&gt;=75,"T","TT")</f>
        <v>T</v>
      </c>
      <c r="CY55" s="17">
        <v>77</v>
      </c>
      <c r="CZ55" s="6">
        <v>78</v>
      </c>
      <c r="DA55" s="6">
        <v>70</v>
      </c>
      <c r="DB55" s="6">
        <f t="shared" ref="DB55" si="1822">ROUND((((CY55)+(2*CZ55)+(3*DA55))/6),0)</f>
        <v>74</v>
      </c>
      <c r="DC55" s="6">
        <f t="shared" si="1513"/>
        <v>52</v>
      </c>
      <c r="DD55" s="6" t="s">
        <v>24</v>
      </c>
      <c r="DE55" s="6" t="s">
        <v>24</v>
      </c>
      <c r="DF55" s="6" t="s">
        <v>24</v>
      </c>
      <c r="DG55" s="6" t="s">
        <v>24</v>
      </c>
      <c r="DH55" s="136">
        <f t="shared" ref="DH55" si="1823">DC55+DE56+DG57</f>
        <v>76</v>
      </c>
      <c r="DI55" s="133" t="str">
        <f t="shared" ref="DI55" si="1824">IF(DH55&gt;=75,"T","TT")</f>
        <v>T</v>
      </c>
      <c r="DJ55" s="16">
        <v>80</v>
      </c>
      <c r="DK55" s="6">
        <v>75</v>
      </c>
      <c r="DL55" s="6">
        <v>72</v>
      </c>
      <c r="DM55" s="6">
        <f t="shared" ref="DM55" si="1825">ROUND((((DJ55)+(2*DK55)+(3*DL55))/6),0)</f>
        <v>74</v>
      </c>
      <c r="DN55" s="6">
        <f t="shared" si="1645"/>
        <v>37</v>
      </c>
      <c r="DO55" s="6" t="s">
        <v>24</v>
      </c>
      <c r="DP55" s="6" t="s">
        <v>24</v>
      </c>
      <c r="DQ55" s="6" t="s">
        <v>24</v>
      </c>
      <c r="DR55" s="6" t="s">
        <v>24</v>
      </c>
      <c r="DS55" s="136">
        <f t="shared" ref="DS55" si="1826">DN55+DP56+DR57</f>
        <v>80</v>
      </c>
      <c r="DT55" s="133" t="str">
        <f t="shared" ref="DT55" si="1827">IF(DS55&gt;=75,"T","TT")</f>
        <v>T</v>
      </c>
      <c r="DU55" s="17">
        <v>79</v>
      </c>
      <c r="DV55" s="6">
        <v>78</v>
      </c>
      <c r="DW55" s="6">
        <v>58</v>
      </c>
      <c r="DX55" s="25">
        <f t="shared" ref="DX55" si="1828">ROUND((((DU55)+(2*DV55)+(3*DW55))/6),0)</f>
        <v>68</v>
      </c>
      <c r="DY55" s="25">
        <f t="shared" ref="DY55:DY67" si="1829">ROUND(DX55*0.8,0)</f>
        <v>54</v>
      </c>
      <c r="DZ55" s="25" t="s">
        <v>24</v>
      </c>
      <c r="EA55" s="25" t="s">
        <v>24</v>
      </c>
      <c r="EB55" s="25" t="s">
        <v>24</v>
      </c>
      <c r="EC55" s="25" t="s">
        <v>24</v>
      </c>
      <c r="ED55" s="136">
        <f t="shared" ref="ED55" si="1830">DY55+EA56+EC57</f>
        <v>70</v>
      </c>
      <c r="EE55" s="139" t="str">
        <f t="shared" ref="EE55" si="1831">IF(ED55&gt;=70,"T","TT")</f>
        <v>T</v>
      </c>
      <c r="EF55" s="24">
        <v>90</v>
      </c>
      <c r="EG55" s="25">
        <v>75</v>
      </c>
      <c r="EH55" s="25">
        <v>90</v>
      </c>
      <c r="EI55" s="25">
        <f t="shared" ref="EI55" si="1832">ROUND((((EF55)+(2*EG55)+(3*EH55))/6),0)</f>
        <v>85</v>
      </c>
      <c r="EJ55" s="25">
        <f t="shared" si="1525"/>
        <v>51</v>
      </c>
      <c r="EK55" s="25" t="s">
        <v>24</v>
      </c>
      <c r="EL55" s="25" t="s">
        <v>24</v>
      </c>
      <c r="EM55" s="25" t="s">
        <v>24</v>
      </c>
      <c r="EN55" s="25" t="s">
        <v>24</v>
      </c>
      <c r="EO55" s="136">
        <f t="shared" ref="EO55" si="1833">EJ55+EL56+EN57</f>
        <v>84</v>
      </c>
      <c r="EP55" s="133" t="str">
        <f t="shared" ref="EP55" si="1834">IF(EO55&gt;=70,"T","TT")</f>
        <v>T</v>
      </c>
      <c r="EQ55" s="5">
        <v>71</v>
      </c>
      <c r="ER55" s="5">
        <v>71</v>
      </c>
      <c r="ES55" s="25">
        <v>85</v>
      </c>
      <c r="ET55" s="25">
        <f t="shared" ref="ET55" si="1835">ROUND((((EQ55)+(2*ER55)+(3*ES55))/6),0)</f>
        <v>78</v>
      </c>
      <c r="EU55" s="25">
        <f t="shared" si="1528"/>
        <v>55</v>
      </c>
      <c r="EV55" s="25" t="s">
        <v>24</v>
      </c>
      <c r="EW55" s="25" t="s">
        <v>24</v>
      </c>
      <c r="EX55" s="25" t="s">
        <v>24</v>
      </c>
      <c r="EY55" s="25" t="s">
        <v>24</v>
      </c>
      <c r="EZ55" s="136">
        <f t="shared" ref="EZ55" si="1836">EU55+EW56+EY57</f>
        <v>78</v>
      </c>
      <c r="FA55" s="133" t="str">
        <f t="shared" ref="FA55" si="1837">IF(EZ55&gt;=70,"T","TT")</f>
        <v>T</v>
      </c>
      <c r="FB55" s="72">
        <v>78.833333333333329</v>
      </c>
      <c r="FC55" s="56">
        <v>78.333333333333329</v>
      </c>
      <c r="FD55" s="56">
        <v>65</v>
      </c>
      <c r="FE55" s="25">
        <f t="shared" ref="FE55" si="1838">ROUND((((FB55)+(2*FC55)+(3*FD55))/6),0)</f>
        <v>72</v>
      </c>
      <c r="FF55" s="25">
        <f t="shared" si="1532"/>
        <v>22</v>
      </c>
      <c r="FG55" s="25" t="s">
        <v>24</v>
      </c>
      <c r="FH55" s="25" t="s">
        <v>24</v>
      </c>
      <c r="FI55" s="25" t="s">
        <v>24</v>
      </c>
      <c r="FJ55" s="25" t="s">
        <v>24</v>
      </c>
      <c r="FK55" s="136">
        <f t="shared" ref="FK55" si="1839">FF55+FH56+FJ57</f>
        <v>77</v>
      </c>
      <c r="FL55" s="133" t="str">
        <f t="shared" ref="FL55" si="1840">IF(FK55&gt;=75,"T","TT")</f>
        <v>T</v>
      </c>
      <c r="FM55" s="77">
        <v>93.4</v>
      </c>
      <c r="FN55" s="56">
        <v>80</v>
      </c>
      <c r="FO55" s="25">
        <v>64</v>
      </c>
      <c r="FP55" s="25">
        <f t="shared" ref="FP55" si="1841">ROUND((((FM55)+(2*FN55)+(3*FO55))/6),0)</f>
        <v>74</v>
      </c>
      <c r="FQ55" s="25">
        <f t="shared" si="1536"/>
        <v>30</v>
      </c>
      <c r="FR55" s="25" t="s">
        <v>24</v>
      </c>
      <c r="FS55" s="25" t="s">
        <v>24</v>
      </c>
      <c r="FT55" s="25" t="s">
        <v>24</v>
      </c>
      <c r="FU55" s="25" t="s">
        <v>24</v>
      </c>
      <c r="FV55" s="136">
        <f t="shared" ref="FV55" si="1842">FQ55+FS56+FU57</f>
        <v>78</v>
      </c>
      <c r="FW55" s="133" t="str">
        <f t="shared" ref="FW55" si="1843">IF(FV55&gt;=75,"T","TT")</f>
        <v>T</v>
      </c>
      <c r="FX55" s="24">
        <v>82</v>
      </c>
      <c r="FY55" s="25">
        <v>76</v>
      </c>
      <c r="FZ55" s="25">
        <v>98</v>
      </c>
      <c r="GA55" s="25">
        <f t="shared" ref="GA55" si="1844">ROUND((((FX55)+(2*FY55)+(3*FZ55))/6),0)</f>
        <v>88</v>
      </c>
      <c r="GB55" s="25">
        <f t="shared" si="1540"/>
        <v>26</v>
      </c>
      <c r="GC55" s="25" t="s">
        <v>24</v>
      </c>
      <c r="GD55" s="25" t="s">
        <v>24</v>
      </c>
      <c r="GE55" s="25" t="s">
        <v>24</v>
      </c>
      <c r="GF55" s="25" t="s">
        <v>24</v>
      </c>
      <c r="GG55" s="136">
        <f t="shared" ref="GG55" si="1845">GB55+GD56+GF57</f>
        <v>83</v>
      </c>
      <c r="GH55" s="133" t="str">
        <f t="shared" ref="GH55" si="1846">IF(GG55&gt;=75,"T","TT")</f>
        <v>T</v>
      </c>
      <c r="GI55" s="143">
        <f>M55+X55+AI55+AT55+BE55+BP55+CA55+CL55+CW55+DH55+DS55+ED55+EO55+EZ55+FK55+FV55+GG55</f>
        <v>1333</v>
      </c>
      <c r="GJ55" s="146">
        <f t="shared" si="102"/>
        <v>78.411764705882348</v>
      </c>
      <c r="GK55" s="148">
        <f t="shared" ref="GK55" si="1847">17-GL55</f>
        <v>17</v>
      </c>
      <c r="GL55" s="148">
        <f t="shared" ref="GL55" si="1848">COUNTIF(C55:GH55,"TT")</f>
        <v>0</v>
      </c>
      <c r="GM55" s="148" t="str">
        <f t="shared" ref="GM55" si="1849">IF(GL55&lt;=3,"N","TN")</f>
        <v>N</v>
      </c>
      <c r="GN55" s="148">
        <f>RANK(GI55,$GI$7:$GI$138,0)</f>
        <v>6</v>
      </c>
      <c r="GO55" s="127" t="str">
        <f t="shared" ref="GO55" si="1850">IF(AND(AI55&gt;=75,AT55&gt;=75,FV55&gt;=75),"YA","TIDAK")</f>
        <v>YA</v>
      </c>
      <c r="GP55" s="130" t="str">
        <f t="shared" ref="GP55" si="1851">IF(AND(BE55&gt;=70,ED55&gt;=70,EO55&gt;=70,EZ55&gt;=70),"YA","TIDAK")</f>
        <v>YA</v>
      </c>
      <c r="GQ55" s="130" t="str">
        <f t="shared" ref="GQ55" si="1852">IF(AND(CL55&gt;=75,CW55&gt;=75,DH55&gt;=75,DS55&gt;=75),"YA","TIDAK")</f>
        <v>YA</v>
      </c>
      <c r="GR55" s="127"/>
    </row>
    <row r="56" spans="1:200" ht="15.75" customHeight="1" thickBot="1" x14ac:dyDescent="0.3">
      <c r="A56" s="155"/>
      <c r="B56" s="158"/>
      <c r="C56" s="11" t="s">
        <v>4</v>
      </c>
      <c r="D56" s="18">
        <v>75</v>
      </c>
      <c r="E56" s="8">
        <v>75</v>
      </c>
      <c r="F56" s="8">
        <v>78</v>
      </c>
      <c r="G56" s="26" t="s">
        <v>24</v>
      </c>
      <c r="H56" s="8" t="s">
        <v>24</v>
      </c>
      <c r="I56" s="8">
        <f t="shared" ref="I56" si="1853">ROUND((((D56)+(2*E56)+(3*F56))/6),0)</f>
        <v>77</v>
      </c>
      <c r="J56" s="8">
        <f t="shared" si="1550"/>
        <v>19</v>
      </c>
      <c r="K56" s="8" t="s">
        <v>24</v>
      </c>
      <c r="L56" s="8" t="s">
        <v>24</v>
      </c>
      <c r="M56" s="137"/>
      <c r="N56" s="134"/>
      <c r="O56" s="7">
        <v>80</v>
      </c>
      <c r="P56" s="7">
        <v>80</v>
      </c>
      <c r="Q56" s="8">
        <v>85</v>
      </c>
      <c r="R56" s="8" t="s">
        <v>24</v>
      </c>
      <c r="S56" s="8" t="s">
        <v>24</v>
      </c>
      <c r="T56" s="8">
        <f t="shared" ref="T56" si="1854">ROUND((((O56)+(2*P56)+(3*Q56))/6),0)</f>
        <v>83</v>
      </c>
      <c r="U56" s="8">
        <f t="shared" si="1552"/>
        <v>8</v>
      </c>
      <c r="V56" s="8" t="s">
        <v>24</v>
      </c>
      <c r="W56" s="8" t="s">
        <v>24</v>
      </c>
      <c r="X56" s="137"/>
      <c r="Y56" s="134"/>
      <c r="Z56" s="18">
        <v>81</v>
      </c>
      <c r="AA56" s="8">
        <v>78</v>
      </c>
      <c r="AB56" s="8">
        <v>80</v>
      </c>
      <c r="AC56" s="8" t="s">
        <v>24</v>
      </c>
      <c r="AD56" s="8" t="s">
        <v>24</v>
      </c>
      <c r="AE56" s="8">
        <f t="shared" ref="AE56" si="1855">ROUND((((Z56)+(2*AA56)+(3*AB56))/6),0)</f>
        <v>80</v>
      </c>
      <c r="AF56" s="8">
        <f t="shared" si="1554"/>
        <v>40</v>
      </c>
      <c r="AG56" s="8" t="s">
        <v>24</v>
      </c>
      <c r="AH56" s="8" t="s">
        <v>24</v>
      </c>
      <c r="AI56" s="137"/>
      <c r="AJ56" s="134"/>
      <c r="AK56" s="7">
        <v>80</v>
      </c>
      <c r="AL56" s="8">
        <v>85</v>
      </c>
      <c r="AM56" s="8">
        <v>80</v>
      </c>
      <c r="AN56" s="8" t="s">
        <v>24</v>
      </c>
      <c r="AO56" s="8" t="s">
        <v>24</v>
      </c>
      <c r="AP56" s="8">
        <f t="shared" ref="AP56" si="1856">ROUND((((AK56)+(2*AL56)+(3*AM56))/6),0)</f>
        <v>82</v>
      </c>
      <c r="AQ56" s="8">
        <f t="shared" si="1556"/>
        <v>41</v>
      </c>
      <c r="AR56" s="8" t="s">
        <v>24</v>
      </c>
      <c r="AS56" s="8" t="s">
        <v>24</v>
      </c>
      <c r="AT56" s="137"/>
      <c r="AU56" s="134"/>
      <c r="AV56" s="18">
        <v>77</v>
      </c>
      <c r="AW56" s="18">
        <v>76</v>
      </c>
      <c r="AX56" s="18">
        <v>76</v>
      </c>
      <c r="AY56" s="8" t="s">
        <v>24</v>
      </c>
      <c r="AZ56" s="8" t="s">
        <v>24</v>
      </c>
      <c r="BA56" s="8">
        <f t="shared" ref="BA56" si="1857">ROUND((((AV56)+(2*AW56)+(3*AX56))/6),0)</f>
        <v>76</v>
      </c>
      <c r="BB56" s="8">
        <f t="shared" si="1558"/>
        <v>8</v>
      </c>
      <c r="BC56" s="8" t="s">
        <v>24</v>
      </c>
      <c r="BD56" s="8" t="s">
        <v>24</v>
      </c>
      <c r="BE56" s="137"/>
      <c r="BF56" s="134"/>
      <c r="BG56" s="7">
        <v>81</v>
      </c>
      <c r="BH56" s="8">
        <v>80</v>
      </c>
      <c r="BI56" s="8">
        <v>81</v>
      </c>
      <c r="BJ56" s="8" t="s">
        <v>24</v>
      </c>
      <c r="BK56" s="8" t="s">
        <v>24</v>
      </c>
      <c r="BL56" s="8">
        <f t="shared" ref="BL56" si="1858">ROUND((((BG56)+(2*BH56)+(3*BI56))/6),0)</f>
        <v>81</v>
      </c>
      <c r="BM56" s="8">
        <f t="shared" ref="BM56" si="1859">ROUND(BL56*0.5,0)</f>
        <v>41</v>
      </c>
      <c r="BN56" s="8" t="s">
        <v>24</v>
      </c>
      <c r="BO56" s="8" t="s">
        <v>24</v>
      </c>
      <c r="BP56" s="137"/>
      <c r="BQ56" s="134"/>
      <c r="BR56" s="18"/>
      <c r="BS56" s="8"/>
      <c r="BT56" s="8"/>
      <c r="BU56" s="8" t="s">
        <v>24</v>
      </c>
      <c r="BV56" s="8" t="s">
        <v>24</v>
      </c>
      <c r="BW56" s="8">
        <v>79</v>
      </c>
      <c r="BX56" s="8">
        <f t="shared" si="1561"/>
        <v>40</v>
      </c>
      <c r="BY56" s="8" t="s">
        <v>24</v>
      </c>
      <c r="BZ56" s="8" t="s">
        <v>24</v>
      </c>
      <c r="CA56" s="137"/>
      <c r="CB56" s="134"/>
      <c r="CC56" s="7">
        <v>80</v>
      </c>
      <c r="CD56" s="7">
        <v>80</v>
      </c>
      <c r="CE56" s="7">
        <v>84</v>
      </c>
      <c r="CF56" s="8" t="s">
        <v>24</v>
      </c>
      <c r="CG56" s="8" t="s">
        <v>24</v>
      </c>
      <c r="CH56" s="8">
        <f t="shared" ref="CH56" si="1860">ROUND((((CC56)+(2*CD56)+(3*CE56))/6),0)</f>
        <v>82</v>
      </c>
      <c r="CI56" s="8">
        <f t="shared" si="1563"/>
        <v>8</v>
      </c>
      <c r="CJ56" s="8" t="s">
        <v>24</v>
      </c>
      <c r="CK56" s="8" t="s">
        <v>24</v>
      </c>
      <c r="CL56" s="137"/>
      <c r="CM56" s="134"/>
      <c r="CN56" s="18">
        <v>76</v>
      </c>
      <c r="CO56" s="8">
        <v>77</v>
      </c>
      <c r="CP56" s="8">
        <v>80</v>
      </c>
      <c r="CQ56" s="8" t="s">
        <v>24</v>
      </c>
      <c r="CR56" s="8" t="s">
        <v>24</v>
      </c>
      <c r="CS56" s="8">
        <f t="shared" ref="CS56" si="1861">ROUND((((CN56)+(2*CO56)+(3*CP56))/6),0)</f>
        <v>78</v>
      </c>
      <c r="CT56" s="8">
        <f t="shared" si="1565"/>
        <v>16</v>
      </c>
      <c r="CU56" s="8" t="s">
        <v>24</v>
      </c>
      <c r="CV56" s="8" t="s">
        <v>24</v>
      </c>
      <c r="CW56" s="137"/>
      <c r="CX56" s="134"/>
      <c r="CY56" s="7">
        <v>78</v>
      </c>
      <c r="CZ56" s="8">
        <v>78</v>
      </c>
      <c r="DA56" s="8">
        <v>78</v>
      </c>
      <c r="DB56" s="8" t="s">
        <v>24</v>
      </c>
      <c r="DC56" s="8" t="s">
        <v>24</v>
      </c>
      <c r="DD56" s="8">
        <f t="shared" ref="DD56" si="1862">ROUND((((CY56)+(2*CZ56)+(3*DA56))/6),0)</f>
        <v>78</v>
      </c>
      <c r="DE56" s="8">
        <f t="shared" si="1567"/>
        <v>16</v>
      </c>
      <c r="DF56" s="8" t="s">
        <v>24</v>
      </c>
      <c r="DG56" s="8" t="s">
        <v>24</v>
      </c>
      <c r="DH56" s="137"/>
      <c r="DI56" s="134"/>
      <c r="DJ56" s="18">
        <v>85</v>
      </c>
      <c r="DK56" s="18">
        <v>86</v>
      </c>
      <c r="DL56" s="18">
        <v>85</v>
      </c>
      <c r="DM56" s="8" t="s">
        <v>24</v>
      </c>
      <c r="DN56" s="8" t="s">
        <v>24</v>
      </c>
      <c r="DO56" s="8">
        <f t="shared" ref="DO56" si="1863">ROUND((((DJ56)+(2*DK56)+(3*DL56))/6),0)</f>
        <v>85</v>
      </c>
      <c r="DP56" s="8">
        <f t="shared" si="1682"/>
        <v>17</v>
      </c>
      <c r="DQ56" s="8" t="s">
        <v>24</v>
      </c>
      <c r="DR56" s="8" t="s">
        <v>24</v>
      </c>
      <c r="DS56" s="137"/>
      <c r="DT56" s="134"/>
      <c r="DU56" s="7">
        <v>77</v>
      </c>
      <c r="DV56" s="7">
        <v>77</v>
      </c>
      <c r="DW56" s="7">
        <v>77</v>
      </c>
      <c r="DX56" s="8" t="s">
        <v>24</v>
      </c>
      <c r="DY56" s="8" t="s">
        <v>24</v>
      </c>
      <c r="DZ56" s="8">
        <f t="shared" ref="DZ56" si="1864">ROUND((((DU56)+(2*DV56)+(3*DW56))/6),0)</f>
        <v>77</v>
      </c>
      <c r="EA56" s="8">
        <f t="shared" ref="EA56:EA68" si="1865">ROUND(DZ56*0.15,0)</f>
        <v>12</v>
      </c>
      <c r="EB56" s="8" t="s">
        <v>24</v>
      </c>
      <c r="EC56" s="8" t="s">
        <v>24</v>
      </c>
      <c r="ED56" s="137"/>
      <c r="EE56" s="140"/>
      <c r="EF56" s="18">
        <v>80</v>
      </c>
      <c r="EG56" s="8">
        <v>80</v>
      </c>
      <c r="EH56" s="8">
        <v>80</v>
      </c>
      <c r="EI56" s="8" t="s">
        <v>24</v>
      </c>
      <c r="EJ56" s="8" t="s">
        <v>24</v>
      </c>
      <c r="EK56" s="8">
        <f t="shared" ref="EK56" si="1866">ROUND((((EF56)+(2*EG56)+(3*EH56))/6),0)</f>
        <v>80</v>
      </c>
      <c r="EL56" s="8">
        <f t="shared" si="1573"/>
        <v>24</v>
      </c>
      <c r="EM56" s="8" t="s">
        <v>24</v>
      </c>
      <c r="EN56" s="8" t="s">
        <v>24</v>
      </c>
      <c r="EO56" s="137"/>
      <c r="EP56" s="134"/>
      <c r="EQ56" s="7">
        <v>73</v>
      </c>
      <c r="ER56" s="7">
        <v>73</v>
      </c>
      <c r="ES56" s="7">
        <v>73</v>
      </c>
      <c r="ET56" s="8" t="s">
        <v>24</v>
      </c>
      <c r="EU56" s="8" t="s">
        <v>24</v>
      </c>
      <c r="EV56" s="8">
        <f t="shared" ref="EV56" si="1867">ROUND((((EQ56)+(2*ER56)+(3*ES56))/6),0)</f>
        <v>73</v>
      </c>
      <c r="EW56" s="8">
        <f t="shared" si="1575"/>
        <v>15</v>
      </c>
      <c r="EX56" s="8" t="s">
        <v>24</v>
      </c>
      <c r="EY56" s="8" t="s">
        <v>24</v>
      </c>
      <c r="EZ56" s="137"/>
      <c r="FA56" s="134"/>
      <c r="FB56" s="66">
        <v>78.02</v>
      </c>
      <c r="FC56" s="29">
        <v>77.5</v>
      </c>
      <c r="FD56" s="29">
        <v>78.52</v>
      </c>
      <c r="FE56" s="8" t="s">
        <v>24</v>
      </c>
      <c r="FF56" s="8" t="s">
        <v>24</v>
      </c>
      <c r="FG56" s="8">
        <f t="shared" ref="FG56" si="1868">ROUND((((FB56)+(2*FC56)+(3*FD56))/6),0)</f>
        <v>78</v>
      </c>
      <c r="FH56" s="8">
        <f t="shared" si="1577"/>
        <v>39</v>
      </c>
      <c r="FI56" s="8" t="s">
        <v>24</v>
      </c>
      <c r="FJ56" s="8" t="s">
        <v>24</v>
      </c>
      <c r="FK56" s="137"/>
      <c r="FL56" s="134"/>
      <c r="FM56" s="74">
        <v>78.599999999999994</v>
      </c>
      <c r="FN56" s="29">
        <v>79</v>
      </c>
      <c r="FO56" s="29">
        <v>79</v>
      </c>
      <c r="FP56" s="8" t="s">
        <v>24</v>
      </c>
      <c r="FQ56" s="8" t="s">
        <v>24</v>
      </c>
      <c r="FR56" s="8">
        <f t="shared" ref="FR56" si="1869">ROUND((((FM56)+(2*FN56)+(3*FO56))/6),0)</f>
        <v>79</v>
      </c>
      <c r="FS56" s="8">
        <f t="shared" si="1579"/>
        <v>32</v>
      </c>
      <c r="FT56" s="8" t="s">
        <v>24</v>
      </c>
      <c r="FU56" s="8" t="s">
        <v>24</v>
      </c>
      <c r="FV56" s="137"/>
      <c r="FW56" s="134"/>
      <c r="FX56" s="18">
        <v>82</v>
      </c>
      <c r="FY56" s="8">
        <v>78</v>
      </c>
      <c r="FZ56" s="8">
        <v>82</v>
      </c>
      <c r="GA56" s="8" t="s">
        <v>24</v>
      </c>
      <c r="GB56" s="8" t="s">
        <v>24</v>
      </c>
      <c r="GC56" s="8">
        <f t="shared" ref="GC56" si="1870">ROUND((((FX56)+(2*FY56)+(3*FZ56))/6),0)</f>
        <v>81</v>
      </c>
      <c r="GD56" s="8">
        <f t="shared" si="1581"/>
        <v>41</v>
      </c>
      <c r="GE56" s="8" t="s">
        <v>24</v>
      </c>
      <c r="GF56" s="8" t="s">
        <v>24</v>
      </c>
      <c r="GG56" s="137"/>
      <c r="GH56" s="134"/>
      <c r="GI56" s="143"/>
      <c r="GJ56" s="146"/>
      <c r="GK56" s="149"/>
      <c r="GL56" s="149"/>
      <c r="GM56" s="149"/>
      <c r="GN56" s="149"/>
      <c r="GO56" s="128"/>
      <c r="GP56" s="131"/>
      <c r="GQ56" s="131"/>
      <c r="GR56" s="128"/>
    </row>
    <row r="57" spans="1:200" ht="15.75" customHeight="1" thickBot="1" x14ac:dyDescent="0.3">
      <c r="A57" s="156"/>
      <c r="B57" s="159"/>
      <c r="C57" s="12" t="s">
        <v>5</v>
      </c>
      <c r="D57" s="19">
        <v>80</v>
      </c>
      <c r="E57" s="20">
        <v>77</v>
      </c>
      <c r="F57" s="20">
        <v>80</v>
      </c>
      <c r="G57" s="26" t="s">
        <v>24</v>
      </c>
      <c r="H57" s="20" t="s">
        <v>24</v>
      </c>
      <c r="I57" s="20" t="s">
        <v>24</v>
      </c>
      <c r="J57" s="20" t="s">
        <v>24</v>
      </c>
      <c r="K57" s="20">
        <f t="shared" ref="K57" si="1871">ROUND((((D57)+(2*E57)+(3*F57))/6),0)</f>
        <v>79</v>
      </c>
      <c r="L57" s="20">
        <f t="shared" si="1583"/>
        <v>28</v>
      </c>
      <c r="M57" s="138"/>
      <c r="N57" s="135"/>
      <c r="O57" s="21">
        <v>85</v>
      </c>
      <c r="P57" s="21">
        <v>85</v>
      </c>
      <c r="Q57" s="21">
        <v>85</v>
      </c>
      <c r="R57" s="20" t="s">
        <v>24</v>
      </c>
      <c r="S57" s="20" t="s">
        <v>24</v>
      </c>
      <c r="T57" s="20" t="s">
        <v>24</v>
      </c>
      <c r="U57" s="20" t="s">
        <v>24</v>
      </c>
      <c r="V57" s="20">
        <f t="shared" ref="V57" si="1872">ROUND((((O57)+(2*P57)+(3*Q57))/6),0)</f>
        <v>85</v>
      </c>
      <c r="W57" s="20">
        <f t="shared" si="1585"/>
        <v>43</v>
      </c>
      <c r="X57" s="138"/>
      <c r="Y57" s="135"/>
      <c r="Z57" s="19">
        <v>84</v>
      </c>
      <c r="AA57" s="20">
        <v>80</v>
      </c>
      <c r="AB57" s="20">
        <v>83</v>
      </c>
      <c r="AC57" s="20" t="s">
        <v>24</v>
      </c>
      <c r="AD57" s="20" t="s">
        <v>24</v>
      </c>
      <c r="AE57" s="20" t="s">
        <v>24</v>
      </c>
      <c r="AF57" s="20" t="s">
        <v>24</v>
      </c>
      <c r="AG57" s="20">
        <f t="shared" ref="AG57" si="1873">ROUND((((Z57)+(2*AA57)+(3*AB57))/6),0)</f>
        <v>82</v>
      </c>
      <c r="AH57" s="20">
        <f t="shared" si="1587"/>
        <v>16</v>
      </c>
      <c r="AI57" s="138"/>
      <c r="AJ57" s="135"/>
      <c r="AK57" s="21">
        <v>85</v>
      </c>
      <c r="AL57" s="21">
        <v>85</v>
      </c>
      <c r="AM57" s="21">
        <v>85</v>
      </c>
      <c r="AN57" s="20" t="s">
        <v>24</v>
      </c>
      <c r="AO57" s="20" t="s">
        <v>24</v>
      </c>
      <c r="AP57" s="20" t="s">
        <v>24</v>
      </c>
      <c r="AQ57" s="20" t="s">
        <v>24</v>
      </c>
      <c r="AR57" s="20">
        <f t="shared" ref="AR57" si="1874">ROUND((((AK57)+(2*AL57)+(3*AM57))/6),0)</f>
        <v>85</v>
      </c>
      <c r="AS57" s="20">
        <f t="shared" si="1589"/>
        <v>17</v>
      </c>
      <c r="AT57" s="138"/>
      <c r="AU57" s="135"/>
      <c r="AV57" s="18">
        <v>76</v>
      </c>
      <c r="AW57" s="18">
        <v>76</v>
      </c>
      <c r="AX57" s="18">
        <v>77</v>
      </c>
      <c r="AY57" s="20" t="s">
        <v>24</v>
      </c>
      <c r="AZ57" s="20" t="s">
        <v>24</v>
      </c>
      <c r="BA57" s="20" t="s">
        <v>24</v>
      </c>
      <c r="BB57" s="20" t="s">
        <v>24</v>
      </c>
      <c r="BC57" s="20">
        <f t="shared" ref="BC57" si="1875">ROUND((((AV57)+(2*AW57)+(3*AX57))/6),0)</f>
        <v>77</v>
      </c>
      <c r="BD57" s="20">
        <f t="shared" si="1591"/>
        <v>15</v>
      </c>
      <c r="BE57" s="138"/>
      <c r="BF57" s="135"/>
      <c r="BG57" s="21">
        <v>80</v>
      </c>
      <c r="BH57" s="20">
        <v>80</v>
      </c>
      <c r="BI57" s="20">
        <v>82</v>
      </c>
      <c r="BJ57" s="23" t="s">
        <v>24</v>
      </c>
      <c r="BK57" s="23" t="s">
        <v>24</v>
      </c>
      <c r="BL57" s="23" t="s">
        <v>24</v>
      </c>
      <c r="BM57" s="23" t="s">
        <v>24</v>
      </c>
      <c r="BN57" s="23">
        <f t="shared" ref="BN57" si="1876">ROUND((((BG57)+(2*BH57)+(3*BI57))/6),0)</f>
        <v>81</v>
      </c>
      <c r="BO57" s="23">
        <f t="shared" ref="BO57" si="1877">ROUND(BN57*0.3,0)</f>
        <v>24</v>
      </c>
      <c r="BP57" s="138"/>
      <c r="BQ57" s="135"/>
      <c r="BR57" s="19"/>
      <c r="BS57" s="20"/>
      <c r="BT57" s="20"/>
      <c r="BU57" s="23" t="s">
        <v>24</v>
      </c>
      <c r="BV57" s="23" t="s">
        <v>24</v>
      </c>
      <c r="BW57" s="23" t="s">
        <v>24</v>
      </c>
      <c r="BX57" s="23" t="s">
        <v>24</v>
      </c>
      <c r="BY57" s="23">
        <v>79</v>
      </c>
      <c r="BZ57" s="23">
        <f t="shared" si="1594"/>
        <v>32</v>
      </c>
      <c r="CA57" s="138"/>
      <c r="CB57" s="135"/>
      <c r="CC57" s="7">
        <v>80</v>
      </c>
      <c r="CD57" s="7">
        <v>80</v>
      </c>
      <c r="CE57" s="7">
        <v>82</v>
      </c>
      <c r="CF57" s="23" t="s">
        <v>24</v>
      </c>
      <c r="CG57" s="23" t="s">
        <v>24</v>
      </c>
      <c r="CH57" s="23" t="s">
        <v>24</v>
      </c>
      <c r="CI57" s="23" t="s">
        <v>24</v>
      </c>
      <c r="CJ57" s="23">
        <f t="shared" ref="CJ57" si="1878">ROUND((((CC57)+(2*CD57)+(3*CE57))/6),0)</f>
        <v>81</v>
      </c>
      <c r="CK57" s="23">
        <f t="shared" si="1596"/>
        <v>8</v>
      </c>
      <c r="CL57" s="138"/>
      <c r="CM57" s="135"/>
      <c r="CN57" s="19">
        <v>80</v>
      </c>
      <c r="CO57" s="20">
        <v>82</v>
      </c>
      <c r="CP57" s="20">
        <v>80</v>
      </c>
      <c r="CQ57" s="23" t="s">
        <v>24</v>
      </c>
      <c r="CR57" s="23" t="s">
        <v>24</v>
      </c>
      <c r="CS57" s="23" t="s">
        <v>24</v>
      </c>
      <c r="CT57" s="23" t="s">
        <v>24</v>
      </c>
      <c r="CU57" s="23">
        <f t="shared" ref="CU57" si="1879">ROUND((((CN57)+(2*CO57)+(3*CP57))/6),0)</f>
        <v>81</v>
      </c>
      <c r="CV57" s="23">
        <f t="shared" si="1598"/>
        <v>8</v>
      </c>
      <c r="CW57" s="138"/>
      <c r="CX57" s="135"/>
      <c r="CY57" s="21">
        <v>80</v>
      </c>
      <c r="CZ57" s="20">
        <v>80</v>
      </c>
      <c r="DA57" s="20">
        <v>80</v>
      </c>
      <c r="DB57" s="23" t="s">
        <v>24</v>
      </c>
      <c r="DC57" s="23" t="s">
        <v>24</v>
      </c>
      <c r="DD57" s="23" t="s">
        <v>24</v>
      </c>
      <c r="DE57" s="23" t="s">
        <v>24</v>
      </c>
      <c r="DF57" s="23">
        <f t="shared" ref="DF57" si="1880">ROUND((((CY57)+(2*CZ57)+(3*DA57))/6),0)</f>
        <v>80</v>
      </c>
      <c r="DG57" s="23">
        <f t="shared" si="1600"/>
        <v>8</v>
      </c>
      <c r="DH57" s="138"/>
      <c r="DI57" s="135"/>
      <c r="DJ57" s="18">
        <v>87</v>
      </c>
      <c r="DK57" s="18">
        <v>86</v>
      </c>
      <c r="DL57" s="18">
        <v>85</v>
      </c>
      <c r="DM57" s="20" t="s">
        <v>24</v>
      </c>
      <c r="DN57" s="20" t="s">
        <v>24</v>
      </c>
      <c r="DO57" s="20" t="s">
        <v>24</v>
      </c>
      <c r="DP57" s="20" t="s">
        <v>24</v>
      </c>
      <c r="DQ57" s="20">
        <f t="shared" ref="DQ57" si="1881">ROUND((((DJ57)+(2*DK57)+(3*DL57))/6),0)</f>
        <v>86</v>
      </c>
      <c r="DR57" s="20">
        <f t="shared" si="1700"/>
        <v>26</v>
      </c>
      <c r="DS57" s="138"/>
      <c r="DT57" s="135"/>
      <c r="DU57" s="21">
        <v>76</v>
      </c>
      <c r="DV57" s="21">
        <v>76</v>
      </c>
      <c r="DW57" s="21">
        <v>76</v>
      </c>
      <c r="DX57" s="23" t="s">
        <v>24</v>
      </c>
      <c r="DY57" s="23" t="s">
        <v>24</v>
      </c>
      <c r="DZ57" s="23" t="s">
        <v>24</v>
      </c>
      <c r="EA57" s="23" t="s">
        <v>24</v>
      </c>
      <c r="EB57" s="23">
        <f t="shared" ref="EB57" si="1882">ROUND((((DU57)+(2*DV57)+(3*DW57))/6),0)</f>
        <v>76</v>
      </c>
      <c r="EC57" s="23">
        <f t="shared" ref="EC57:EC69" si="1883">ROUND(EB57*0.05,0)</f>
        <v>4</v>
      </c>
      <c r="ED57" s="138"/>
      <c r="EE57" s="141"/>
      <c r="EF57" s="22">
        <v>85</v>
      </c>
      <c r="EG57" s="23">
        <v>85</v>
      </c>
      <c r="EH57" s="23">
        <v>85</v>
      </c>
      <c r="EI57" s="23" t="s">
        <v>24</v>
      </c>
      <c r="EJ57" s="23" t="s">
        <v>24</v>
      </c>
      <c r="EK57" s="23" t="s">
        <v>24</v>
      </c>
      <c r="EL57" s="23" t="s">
        <v>24</v>
      </c>
      <c r="EM57" s="23">
        <f t="shared" ref="EM57" si="1884">ROUND((((EF57)+(2*EG57)+(3*EH57))/6),0)</f>
        <v>85</v>
      </c>
      <c r="EN57" s="23">
        <f t="shared" si="1606"/>
        <v>9</v>
      </c>
      <c r="EO57" s="138"/>
      <c r="EP57" s="135"/>
      <c r="EQ57" s="9">
        <v>75</v>
      </c>
      <c r="ER57" s="9">
        <v>75</v>
      </c>
      <c r="ES57" s="9">
        <v>75</v>
      </c>
      <c r="ET57" s="23" t="s">
        <v>24</v>
      </c>
      <c r="EU57" s="23" t="s">
        <v>24</v>
      </c>
      <c r="EV57" s="23" t="s">
        <v>24</v>
      </c>
      <c r="EW57" s="23" t="s">
        <v>24</v>
      </c>
      <c r="EX57" s="23">
        <f t="shared" ref="EX57" si="1885">ROUND((((EQ57)+(2*ER57)+(3*ES57))/6),0)</f>
        <v>75</v>
      </c>
      <c r="EY57" s="23">
        <f t="shared" si="1608"/>
        <v>8</v>
      </c>
      <c r="EZ57" s="138"/>
      <c r="FA57" s="135"/>
      <c r="FB57" s="69">
        <v>80.400000000000006</v>
      </c>
      <c r="FC57" s="70">
        <v>80</v>
      </c>
      <c r="FD57" s="70">
        <v>80.95</v>
      </c>
      <c r="FE57" s="23" t="s">
        <v>24</v>
      </c>
      <c r="FF57" s="23" t="s">
        <v>24</v>
      </c>
      <c r="FG57" s="23" t="s">
        <v>24</v>
      </c>
      <c r="FH57" s="23" t="s">
        <v>24</v>
      </c>
      <c r="FI57" s="23">
        <f t="shared" ref="FI57" si="1886">ROUND((((FB57)+(2*FC57)+(3*FD57))/6),0)</f>
        <v>81</v>
      </c>
      <c r="FJ57" s="23">
        <f t="shared" si="1610"/>
        <v>16</v>
      </c>
      <c r="FK57" s="138"/>
      <c r="FL57" s="135"/>
      <c r="FM57" s="78">
        <v>78.2</v>
      </c>
      <c r="FN57" s="70">
        <v>78</v>
      </c>
      <c r="FO57" s="70">
        <v>78</v>
      </c>
      <c r="FP57" s="23" t="s">
        <v>24</v>
      </c>
      <c r="FQ57" s="23" t="s">
        <v>24</v>
      </c>
      <c r="FR57" s="23" t="s">
        <v>24</v>
      </c>
      <c r="FS57" s="23" t="s">
        <v>24</v>
      </c>
      <c r="FT57" s="23">
        <f t="shared" ref="FT57" si="1887">ROUND((((FM57)+(2*FN57)+(3*FO57))/6),0)</f>
        <v>78</v>
      </c>
      <c r="FU57" s="23">
        <f t="shared" si="1612"/>
        <v>16</v>
      </c>
      <c r="FV57" s="138"/>
      <c r="FW57" s="135"/>
      <c r="FX57" s="22">
        <v>80</v>
      </c>
      <c r="FY57" s="22">
        <v>80</v>
      </c>
      <c r="FZ57" s="22">
        <v>80</v>
      </c>
      <c r="GA57" s="23" t="s">
        <v>24</v>
      </c>
      <c r="GB57" s="23" t="s">
        <v>24</v>
      </c>
      <c r="GC57" s="23" t="s">
        <v>24</v>
      </c>
      <c r="GD57" s="23" t="s">
        <v>24</v>
      </c>
      <c r="GE57" s="23">
        <f t="shared" ref="GE57" si="1888">ROUND((((FX57)+(2*FY57)+(3*FZ57))/6),0)</f>
        <v>80</v>
      </c>
      <c r="GF57" s="23">
        <f t="shared" si="1614"/>
        <v>16</v>
      </c>
      <c r="GG57" s="138"/>
      <c r="GH57" s="135"/>
      <c r="GI57" s="143"/>
      <c r="GJ57" s="146"/>
      <c r="GK57" s="150"/>
      <c r="GL57" s="150"/>
      <c r="GM57" s="150"/>
      <c r="GN57" s="150"/>
      <c r="GO57" s="129"/>
      <c r="GP57" s="132"/>
      <c r="GQ57" s="132"/>
      <c r="GR57" s="129"/>
    </row>
    <row r="58" spans="1:200" ht="15.75" customHeight="1" thickBot="1" x14ac:dyDescent="0.3">
      <c r="A58" s="184">
        <v>18</v>
      </c>
      <c r="B58" s="187" t="s">
        <v>95</v>
      </c>
      <c r="C58" s="81" t="s">
        <v>3</v>
      </c>
      <c r="D58" s="114">
        <v>73</v>
      </c>
      <c r="E58" s="88">
        <v>75</v>
      </c>
      <c r="F58" s="118">
        <v>65</v>
      </c>
      <c r="G58" s="124">
        <f t="shared" si="36"/>
        <v>70</v>
      </c>
      <c r="H58" s="83">
        <f t="shared" si="1478"/>
        <v>28</v>
      </c>
      <c r="I58" s="83" t="s">
        <v>24</v>
      </c>
      <c r="J58" s="83" t="s">
        <v>24</v>
      </c>
      <c r="K58" s="83" t="s">
        <v>24</v>
      </c>
      <c r="L58" s="83" t="s">
        <v>24</v>
      </c>
      <c r="M58" s="172">
        <f t="shared" ref="M58" si="1889">H58+J59+L60</f>
        <v>75</v>
      </c>
      <c r="N58" s="169" t="str">
        <f t="shared" ref="N58" si="1890">IF(M58&gt;=75,"T","TT")</f>
        <v>T</v>
      </c>
      <c r="O58" s="115">
        <v>80</v>
      </c>
      <c r="P58" s="88">
        <v>70</v>
      </c>
      <c r="Q58" s="88">
        <v>60</v>
      </c>
      <c r="R58" s="83">
        <f t="shared" ref="R58" si="1891">ROUND((((O58)+(2*P58)+(3*Q58))/6),0)</f>
        <v>67</v>
      </c>
      <c r="S58" s="83">
        <f t="shared" si="1482"/>
        <v>27</v>
      </c>
      <c r="T58" s="83" t="s">
        <v>24</v>
      </c>
      <c r="U58" s="83" t="s">
        <v>24</v>
      </c>
      <c r="V58" s="83" t="s">
        <v>24</v>
      </c>
      <c r="W58" s="83" t="s">
        <v>24</v>
      </c>
      <c r="X58" s="172">
        <f t="shared" ref="X58" si="1892">S58+U59+W60</f>
        <v>75</v>
      </c>
      <c r="Y58" s="169" t="str">
        <f t="shared" ref="Y58" si="1893">IF(X58&gt;=75,"T","TT")</f>
        <v>T</v>
      </c>
      <c r="Z58" s="114">
        <v>80</v>
      </c>
      <c r="AA58" s="88">
        <v>77</v>
      </c>
      <c r="AB58" s="88">
        <v>48</v>
      </c>
      <c r="AC58" s="83">
        <f t="shared" ref="AC58" si="1894">ROUND((((Z58)+(2*AA58)+(3*AB58))/6),0)</f>
        <v>63</v>
      </c>
      <c r="AD58" s="83">
        <f t="shared" si="1486"/>
        <v>19</v>
      </c>
      <c r="AE58" s="83" t="s">
        <v>24</v>
      </c>
      <c r="AF58" s="83" t="s">
        <v>24</v>
      </c>
      <c r="AG58" s="83" t="s">
        <v>24</v>
      </c>
      <c r="AH58" s="83" t="s">
        <v>24</v>
      </c>
      <c r="AI58" s="172">
        <f t="shared" ref="AI58" si="1895">AD58+AF59+AH60</f>
        <v>75</v>
      </c>
      <c r="AJ58" s="169" t="str">
        <f t="shared" ref="AJ58" si="1896">IF(AI58&gt;=75,"T","TT")</f>
        <v>T</v>
      </c>
      <c r="AK58" s="115">
        <v>53</v>
      </c>
      <c r="AL58" s="118">
        <v>63</v>
      </c>
      <c r="AM58" s="118">
        <v>68</v>
      </c>
      <c r="AN58" s="83">
        <f t="shared" ref="AN58" si="1897">ROUND((((AK58)+(2*AL58)+(3*AM58))/6),0)</f>
        <v>64</v>
      </c>
      <c r="AO58" s="83">
        <f t="shared" si="1490"/>
        <v>19</v>
      </c>
      <c r="AP58" s="83" t="s">
        <v>24</v>
      </c>
      <c r="AQ58" s="83" t="s">
        <v>24</v>
      </c>
      <c r="AR58" s="83" t="s">
        <v>24</v>
      </c>
      <c r="AS58" s="83" t="s">
        <v>24</v>
      </c>
      <c r="AT58" s="172">
        <f t="shared" ref="AT58" si="1898">AO58+AQ59+AS60</f>
        <v>69</v>
      </c>
      <c r="AU58" s="193" t="str">
        <f t="shared" ref="AU58" si="1899">IF(AT58&gt;=75,"T","TT")</f>
        <v>TT</v>
      </c>
      <c r="AV58" s="114">
        <v>70</v>
      </c>
      <c r="AW58" s="114">
        <v>70</v>
      </c>
      <c r="AX58" s="88">
        <v>64</v>
      </c>
      <c r="AY58" s="83">
        <f t="shared" ref="AY58" si="1900">ROUND((((AV58)+(2*AW58)+(3*AX58))/6),0)</f>
        <v>67</v>
      </c>
      <c r="AZ58" s="83">
        <f t="shared" ref="AZ58:AZ73" si="1901">ROUND(AY58*0.7,0)</f>
        <v>47</v>
      </c>
      <c r="BA58" s="83" t="s">
        <v>24</v>
      </c>
      <c r="BB58" s="83" t="s">
        <v>24</v>
      </c>
      <c r="BC58" s="83" t="s">
        <v>24</v>
      </c>
      <c r="BD58" s="83" t="s">
        <v>24</v>
      </c>
      <c r="BE58" s="172">
        <f t="shared" ref="BE58" si="1902">AZ58+BB59+BD60</f>
        <v>70</v>
      </c>
      <c r="BF58" s="193" t="str">
        <f t="shared" ref="BF58" si="1903">IF(BE58&gt;=70,"T","TT")</f>
        <v>T</v>
      </c>
      <c r="BG58" s="115">
        <v>78</v>
      </c>
      <c r="BH58" s="88">
        <v>78</v>
      </c>
      <c r="BI58" s="88">
        <v>55</v>
      </c>
      <c r="BJ58" s="83">
        <f t="shared" ref="BJ58" si="1904">ROUND((((BG58)+(2*BH58)+(3*BI58))/6),0)</f>
        <v>67</v>
      </c>
      <c r="BK58" s="83">
        <f t="shared" ref="BK58" si="1905">ROUND(BJ58*0.2,0)</f>
        <v>13</v>
      </c>
      <c r="BL58" s="83" t="s">
        <v>24</v>
      </c>
      <c r="BM58" s="83" t="s">
        <v>24</v>
      </c>
      <c r="BN58" s="83" t="s">
        <v>24</v>
      </c>
      <c r="BO58" s="83" t="s">
        <v>24</v>
      </c>
      <c r="BP58" s="172">
        <f t="shared" ref="BP58" si="1906">BK58+BM59+BO60</f>
        <v>75</v>
      </c>
      <c r="BQ58" s="169" t="str">
        <f t="shared" ref="BQ58" si="1907">IF(BP58&gt;=75,"T","TT")</f>
        <v>T</v>
      </c>
      <c r="BR58" s="114"/>
      <c r="BS58" s="88"/>
      <c r="BT58" s="88"/>
      <c r="BU58" s="83">
        <v>78</v>
      </c>
      <c r="BV58" s="83">
        <f t="shared" si="1501"/>
        <v>8</v>
      </c>
      <c r="BW58" s="83" t="s">
        <v>24</v>
      </c>
      <c r="BX58" s="83" t="s">
        <v>24</v>
      </c>
      <c r="BY58" s="83" t="s">
        <v>24</v>
      </c>
      <c r="BZ58" s="83" t="s">
        <v>24</v>
      </c>
      <c r="CA58" s="172">
        <f t="shared" ref="CA58" si="1908">BV58+BX59+BZ60</f>
        <v>80</v>
      </c>
      <c r="CB58" s="169" t="str">
        <f t="shared" ref="CB58" si="1909">IF(CA58&gt;=75,"T","TT")</f>
        <v>T</v>
      </c>
      <c r="CC58" s="115">
        <v>78</v>
      </c>
      <c r="CD58" s="88">
        <v>74</v>
      </c>
      <c r="CE58" s="88">
        <v>72</v>
      </c>
      <c r="CF58" s="83">
        <f t="shared" ref="CF58" si="1910">ROUND((((CC58)+(2*CD58)+(3*CE58))/6),0)</f>
        <v>74</v>
      </c>
      <c r="CG58" s="83">
        <f t="shared" si="1505"/>
        <v>59</v>
      </c>
      <c r="CH58" s="83" t="s">
        <v>24</v>
      </c>
      <c r="CI58" s="83" t="s">
        <v>24</v>
      </c>
      <c r="CJ58" s="83" t="s">
        <v>24</v>
      </c>
      <c r="CK58" s="83" t="s">
        <v>24</v>
      </c>
      <c r="CL58" s="172">
        <f t="shared" ref="CL58" si="1911">CG58+CI59+CK60</f>
        <v>75</v>
      </c>
      <c r="CM58" s="169" t="str">
        <f t="shared" ref="CM58" si="1912">IF(CL58&gt;=75,"T","TT")</f>
        <v>T</v>
      </c>
      <c r="CN58" s="114">
        <v>78</v>
      </c>
      <c r="CO58" s="88">
        <v>79</v>
      </c>
      <c r="CP58" s="88">
        <v>67</v>
      </c>
      <c r="CQ58" s="83">
        <f t="shared" ref="CQ58" si="1913">ROUND((((CN58)+(2*CO58)+(3*CP58))/6),0)</f>
        <v>73</v>
      </c>
      <c r="CR58" s="83">
        <f t="shared" si="1509"/>
        <v>51</v>
      </c>
      <c r="CS58" s="83" t="s">
        <v>24</v>
      </c>
      <c r="CT58" s="83" t="s">
        <v>24</v>
      </c>
      <c r="CU58" s="83" t="s">
        <v>24</v>
      </c>
      <c r="CV58" s="83" t="s">
        <v>24</v>
      </c>
      <c r="CW58" s="172">
        <f t="shared" ref="CW58" si="1914">CR58+CT59+CV60</f>
        <v>75</v>
      </c>
      <c r="CX58" s="193" t="str">
        <f t="shared" ref="CX58" si="1915">IF(CW58&gt;=75,"T","TT")</f>
        <v>T</v>
      </c>
      <c r="CY58" s="115">
        <v>77</v>
      </c>
      <c r="CZ58" s="88">
        <v>78</v>
      </c>
      <c r="DA58" s="88">
        <v>69</v>
      </c>
      <c r="DB58" s="83">
        <f t="shared" ref="DB58" si="1916">ROUND((((CY58)+(2*CZ58)+(3*DA58))/6),0)</f>
        <v>73</v>
      </c>
      <c r="DC58" s="83">
        <f t="shared" si="1513"/>
        <v>51</v>
      </c>
      <c r="DD58" s="83" t="s">
        <v>24</v>
      </c>
      <c r="DE58" s="83" t="s">
        <v>24</v>
      </c>
      <c r="DF58" s="83" t="s">
        <v>24</v>
      </c>
      <c r="DG58" s="83" t="s">
        <v>24</v>
      </c>
      <c r="DH58" s="172">
        <f t="shared" ref="DH58" si="1917">DC58+DE59+DG60</f>
        <v>75</v>
      </c>
      <c r="DI58" s="193" t="str">
        <f t="shared" ref="DI58" si="1918">IF(DH58&gt;=75,"T","TT")</f>
        <v>T</v>
      </c>
      <c r="DJ58" s="114">
        <v>82</v>
      </c>
      <c r="DK58" s="88">
        <v>75</v>
      </c>
      <c r="DL58" s="88">
        <v>49</v>
      </c>
      <c r="DM58" s="88">
        <f t="shared" ref="DM58" si="1919">ROUND((((DJ58)+(2*DK58)+(3*DL58))/6),0)</f>
        <v>63</v>
      </c>
      <c r="DN58" s="88">
        <f t="shared" si="1645"/>
        <v>32</v>
      </c>
      <c r="DO58" s="88" t="s">
        <v>24</v>
      </c>
      <c r="DP58" s="88" t="s">
        <v>24</v>
      </c>
      <c r="DQ58" s="88" t="s">
        <v>24</v>
      </c>
      <c r="DR58" s="88" t="s">
        <v>24</v>
      </c>
      <c r="DS58" s="172">
        <f t="shared" ref="DS58" si="1920">DN58+DP59+DR60</f>
        <v>75</v>
      </c>
      <c r="DT58" s="193" t="str">
        <f t="shared" ref="DT58" si="1921">IF(DS58&gt;=75,"T","TT")</f>
        <v>T</v>
      </c>
      <c r="DU58" s="115">
        <v>75</v>
      </c>
      <c r="DV58" s="88">
        <v>75</v>
      </c>
      <c r="DW58" s="88">
        <v>62</v>
      </c>
      <c r="DX58" s="83">
        <f t="shared" ref="DX58" si="1922">ROUND((((DU58)+(2*DV58)+(3*DW58))/6),0)</f>
        <v>69</v>
      </c>
      <c r="DY58" s="83">
        <f t="shared" ref="DY58:DY64" si="1923">ROUND(DX58*0.8,0)</f>
        <v>55</v>
      </c>
      <c r="DZ58" s="83" t="s">
        <v>24</v>
      </c>
      <c r="EA58" s="83" t="s">
        <v>24</v>
      </c>
      <c r="EB58" s="83" t="s">
        <v>24</v>
      </c>
      <c r="EC58" s="83" t="s">
        <v>24</v>
      </c>
      <c r="ED58" s="172">
        <f t="shared" ref="ED58" si="1924">DY58+EA59+EC60</f>
        <v>70</v>
      </c>
      <c r="EE58" s="193" t="str">
        <f t="shared" ref="EE58" si="1925">IF(ED58&gt;=70,"T","TT")</f>
        <v>T</v>
      </c>
      <c r="EF58" s="82">
        <v>70</v>
      </c>
      <c r="EG58" s="83">
        <v>70</v>
      </c>
      <c r="EH58" s="83">
        <v>59</v>
      </c>
      <c r="EI58" s="83">
        <f t="shared" ref="EI58" si="1926">ROUND((((EF58)+(2*EG58)+(3*EH58))/6),0)</f>
        <v>65</v>
      </c>
      <c r="EJ58" s="83">
        <f t="shared" si="1525"/>
        <v>39</v>
      </c>
      <c r="EK58" s="83" t="s">
        <v>24</v>
      </c>
      <c r="EL58" s="83" t="s">
        <v>24</v>
      </c>
      <c r="EM58" s="83" t="s">
        <v>24</v>
      </c>
      <c r="EN58" s="83" t="s">
        <v>24</v>
      </c>
      <c r="EO58" s="172">
        <f t="shared" ref="EO58" si="1927">EJ58+EL59+EN60</f>
        <v>70</v>
      </c>
      <c r="EP58" s="193" t="str">
        <f t="shared" ref="EP58" si="1928">IF(EO58&gt;=70,"T","TT")</f>
        <v>T</v>
      </c>
      <c r="EQ58" s="85">
        <v>71</v>
      </c>
      <c r="ER58" s="85">
        <v>71</v>
      </c>
      <c r="ES58" s="83">
        <v>30</v>
      </c>
      <c r="ET58" s="83">
        <f t="shared" ref="ET58" si="1929">ROUND((((EQ58)+(2*ER58)+(3*ES58))/6),0)</f>
        <v>51</v>
      </c>
      <c r="EU58" s="83">
        <f t="shared" si="1528"/>
        <v>36</v>
      </c>
      <c r="EV58" s="83" t="s">
        <v>24</v>
      </c>
      <c r="EW58" s="83" t="s">
        <v>24</v>
      </c>
      <c r="EX58" s="83" t="s">
        <v>24</v>
      </c>
      <c r="EY58" s="83" t="s">
        <v>24</v>
      </c>
      <c r="EZ58" s="172">
        <f t="shared" ref="EZ58" si="1930">EU58+EW59+EY60</f>
        <v>59</v>
      </c>
      <c r="FA58" s="193" t="str">
        <f t="shared" ref="FA58" si="1931">IF(EZ58&gt;=70,"T","TT")</f>
        <v>TT</v>
      </c>
      <c r="FB58" s="89">
        <v>73.833333333333329</v>
      </c>
      <c r="FC58" s="84">
        <v>73.333333333333329</v>
      </c>
      <c r="FD58" s="84">
        <v>69</v>
      </c>
      <c r="FE58" s="83">
        <f t="shared" ref="FE58" si="1932">ROUND((((FB58)+(2*FC58)+(3*FD58))/6),0)</f>
        <v>71</v>
      </c>
      <c r="FF58" s="83">
        <f t="shared" si="1532"/>
        <v>21</v>
      </c>
      <c r="FG58" s="83" t="s">
        <v>24</v>
      </c>
      <c r="FH58" s="83" t="s">
        <v>24</v>
      </c>
      <c r="FI58" s="83" t="s">
        <v>24</v>
      </c>
      <c r="FJ58" s="83" t="s">
        <v>24</v>
      </c>
      <c r="FK58" s="172">
        <f t="shared" ref="FK58" si="1933">FF58+FH59+FJ60</f>
        <v>75</v>
      </c>
      <c r="FL58" s="193" t="str">
        <f t="shared" ref="FL58" si="1934">IF(FK58&gt;=75,"T","TT")</f>
        <v>T</v>
      </c>
      <c r="FM58" s="109">
        <v>88.4</v>
      </c>
      <c r="FN58" s="84">
        <v>75</v>
      </c>
      <c r="FO58" s="83">
        <v>64</v>
      </c>
      <c r="FP58" s="83">
        <f t="shared" ref="FP58" si="1935">ROUND((((FM58)+(2*FN58)+(3*FO58))/6),0)</f>
        <v>72</v>
      </c>
      <c r="FQ58" s="83">
        <f t="shared" si="1536"/>
        <v>29</v>
      </c>
      <c r="FR58" s="83" t="s">
        <v>24</v>
      </c>
      <c r="FS58" s="83" t="s">
        <v>24</v>
      </c>
      <c r="FT58" s="83" t="s">
        <v>24</v>
      </c>
      <c r="FU58" s="83" t="s">
        <v>24</v>
      </c>
      <c r="FV58" s="172">
        <f t="shared" ref="FV58" si="1936">FQ58+FS59+FU60</f>
        <v>75</v>
      </c>
      <c r="FW58" s="193" t="str">
        <f t="shared" ref="FW58" si="1937">IF(FV58&gt;=75,"T","TT")</f>
        <v>T</v>
      </c>
      <c r="FX58" s="82">
        <v>80</v>
      </c>
      <c r="FY58" s="83">
        <v>74</v>
      </c>
      <c r="FZ58" s="83">
        <v>74</v>
      </c>
      <c r="GA58" s="83">
        <f t="shared" ref="GA58" si="1938">ROUND((((FX58)+(2*FY58)+(3*FZ58))/6),0)</f>
        <v>75</v>
      </c>
      <c r="GB58" s="83">
        <f t="shared" si="1540"/>
        <v>23</v>
      </c>
      <c r="GC58" s="83" t="s">
        <v>24</v>
      </c>
      <c r="GD58" s="83" t="s">
        <v>24</v>
      </c>
      <c r="GE58" s="83" t="s">
        <v>24</v>
      </c>
      <c r="GF58" s="83" t="s">
        <v>24</v>
      </c>
      <c r="GG58" s="172">
        <f t="shared" ref="GG58" si="1939">GB58+GD59+GF60</f>
        <v>78</v>
      </c>
      <c r="GH58" s="169" t="str">
        <f t="shared" ref="GH58" si="1940">IF(GG58&gt;=75,"T","TT")</f>
        <v>T</v>
      </c>
      <c r="GI58" s="175">
        <f>M58+X58+AI58+AT58+BE58+BP58+CA58+CL58+CW58+DH58+DS58+ED58+EO58+EZ58+FK58+FV58+GG58</f>
        <v>1246</v>
      </c>
      <c r="GJ58" s="178">
        <f t="shared" si="102"/>
        <v>73.294117647058826</v>
      </c>
      <c r="GK58" s="181">
        <f t="shared" ref="GK58" si="1941">17-GL58</f>
        <v>15</v>
      </c>
      <c r="GL58" s="181">
        <f t="shared" ref="GL58" si="1942">COUNTIF(C58:GH58,"TT")</f>
        <v>2</v>
      </c>
      <c r="GM58" s="181" t="str">
        <f t="shared" ref="GM58" si="1943">IF(GL58&lt;=3,"N","TN")</f>
        <v>N</v>
      </c>
      <c r="GN58" s="181">
        <f>RANK(GI58,$GI$7:$GI$138,0)</f>
        <v>43</v>
      </c>
      <c r="GO58" s="163" t="str">
        <f t="shared" ref="GO58" si="1944">IF(AND(AI58&gt;=75,AT58&gt;=75,FV58&gt;=75),"YA","TIDAK")</f>
        <v>TIDAK</v>
      </c>
      <c r="GP58" s="166" t="str">
        <f t="shared" ref="GP58" si="1945">IF(AND(BE58&gt;=70,ED58&gt;=70,EO58&gt;=70,EZ58&gt;=70),"YA","TIDAK")</f>
        <v>TIDAK</v>
      </c>
      <c r="GQ58" s="166" t="str">
        <f t="shared" ref="GQ58" si="1946">IF(AND(CL58&gt;=75,CW58&gt;=75,DH58&gt;=75,DS58&gt;=75),"YA","TIDAK")</f>
        <v>YA</v>
      </c>
      <c r="GR58" s="163"/>
    </row>
    <row r="59" spans="1:200" ht="15.75" customHeight="1" thickBot="1" x14ac:dyDescent="0.3">
      <c r="A59" s="185"/>
      <c r="B59" s="188"/>
      <c r="C59" s="90" t="s">
        <v>4</v>
      </c>
      <c r="D59" s="91">
        <v>78</v>
      </c>
      <c r="E59" s="92">
        <v>78</v>
      </c>
      <c r="F59" s="92">
        <v>75</v>
      </c>
      <c r="G59" s="84" t="s">
        <v>24</v>
      </c>
      <c r="H59" s="92" t="s">
        <v>24</v>
      </c>
      <c r="I59" s="92">
        <f t="shared" ref="I59" si="1947">ROUND((((D59)+(2*E59)+(3*F59))/6),0)</f>
        <v>77</v>
      </c>
      <c r="J59" s="92">
        <f t="shared" si="1550"/>
        <v>19</v>
      </c>
      <c r="K59" s="92" t="s">
        <v>24</v>
      </c>
      <c r="L59" s="92" t="s">
        <v>24</v>
      </c>
      <c r="M59" s="173"/>
      <c r="N59" s="170"/>
      <c r="O59" s="93">
        <v>80</v>
      </c>
      <c r="P59" s="93">
        <v>80</v>
      </c>
      <c r="Q59" s="93">
        <v>80</v>
      </c>
      <c r="R59" s="92" t="s">
        <v>24</v>
      </c>
      <c r="S59" s="92" t="s">
        <v>24</v>
      </c>
      <c r="T59" s="92">
        <f t="shared" ref="T59" si="1948">ROUND((((O59)+(2*P59)+(3*Q59))/6),0)</f>
        <v>80</v>
      </c>
      <c r="U59" s="92">
        <f t="shared" si="1552"/>
        <v>8</v>
      </c>
      <c r="V59" s="92" t="s">
        <v>24</v>
      </c>
      <c r="W59" s="92" t="s">
        <v>24</v>
      </c>
      <c r="X59" s="173"/>
      <c r="Y59" s="170"/>
      <c r="Z59" s="91">
        <v>79</v>
      </c>
      <c r="AA59" s="92">
        <v>78</v>
      </c>
      <c r="AB59" s="92">
        <v>80</v>
      </c>
      <c r="AC59" s="92" t="s">
        <v>24</v>
      </c>
      <c r="AD59" s="92" t="s">
        <v>24</v>
      </c>
      <c r="AE59" s="92">
        <f t="shared" ref="AE59" si="1949">ROUND((((Z59)+(2*AA59)+(3*AB59))/6),0)</f>
        <v>79</v>
      </c>
      <c r="AF59" s="92">
        <f t="shared" si="1554"/>
        <v>40</v>
      </c>
      <c r="AG59" s="92" t="s">
        <v>24</v>
      </c>
      <c r="AH59" s="92" t="s">
        <v>24</v>
      </c>
      <c r="AI59" s="173"/>
      <c r="AJ59" s="170"/>
      <c r="AK59" s="93">
        <v>75</v>
      </c>
      <c r="AL59" s="93">
        <v>75</v>
      </c>
      <c r="AM59" s="93">
        <v>75</v>
      </c>
      <c r="AN59" s="92" t="s">
        <v>24</v>
      </c>
      <c r="AO59" s="92" t="s">
        <v>24</v>
      </c>
      <c r="AP59" s="92">
        <f t="shared" ref="AP59" si="1950">ROUND((((AK59)+(2*AL59)+(3*AM59))/6),0)</f>
        <v>75</v>
      </c>
      <c r="AQ59" s="92">
        <f t="shared" si="1556"/>
        <v>38</v>
      </c>
      <c r="AR59" s="92" t="s">
        <v>24</v>
      </c>
      <c r="AS59" s="92" t="s">
        <v>24</v>
      </c>
      <c r="AT59" s="173"/>
      <c r="AU59" s="194"/>
      <c r="AV59" s="91">
        <v>75</v>
      </c>
      <c r="AW59" s="91">
        <v>75</v>
      </c>
      <c r="AX59" s="91">
        <v>75</v>
      </c>
      <c r="AY59" s="92" t="s">
        <v>24</v>
      </c>
      <c r="AZ59" s="92" t="s">
        <v>24</v>
      </c>
      <c r="BA59" s="92">
        <f t="shared" ref="BA59" si="1951">ROUND((((AV59)+(2*AW59)+(3*AX59))/6),0)</f>
        <v>75</v>
      </c>
      <c r="BB59" s="92">
        <f t="shared" ref="BB59:BB74" si="1952">ROUND(BA59*0.1,0)</f>
        <v>8</v>
      </c>
      <c r="BC59" s="92" t="s">
        <v>24</v>
      </c>
      <c r="BD59" s="92" t="s">
        <v>24</v>
      </c>
      <c r="BE59" s="173"/>
      <c r="BF59" s="194"/>
      <c r="BG59" s="93">
        <v>79</v>
      </c>
      <c r="BH59" s="92">
        <v>77</v>
      </c>
      <c r="BI59" s="92">
        <v>78</v>
      </c>
      <c r="BJ59" s="92" t="s">
        <v>24</v>
      </c>
      <c r="BK59" s="92" t="s">
        <v>24</v>
      </c>
      <c r="BL59" s="92">
        <f t="shared" ref="BL59" si="1953">ROUND((((BG59)+(2*BH59)+(3*BI59))/6),0)</f>
        <v>78</v>
      </c>
      <c r="BM59" s="92">
        <f t="shared" ref="BM59" si="1954">ROUND(BL59*0.5,0)</f>
        <v>39</v>
      </c>
      <c r="BN59" s="92" t="s">
        <v>24</v>
      </c>
      <c r="BO59" s="92" t="s">
        <v>24</v>
      </c>
      <c r="BP59" s="173"/>
      <c r="BQ59" s="170"/>
      <c r="BR59" s="91"/>
      <c r="BS59" s="92"/>
      <c r="BT59" s="92"/>
      <c r="BU59" s="92" t="s">
        <v>24</v>
      </c>
      <c r="BV59" s="92" t="s">
        <v>24</v>
      </c>
      <c r="BW59" s="92">
        <v>80</v>
      </c>
      <c r="BX59" s="92">
        <f t="shared" si="1561"/>
        <v>40</v>
      </c>
      <c r="BY59" s="92" t="s">
        <v>24</v>
      </c>
      <c r="BZ59" s="92" t="s">
        <v>24</v>
      </c>
      <c r="CA59" s="173"/>
      <c r="CB59" s="170"/>
      <c r="CC59" s="93">
        <v>78</v>
      </c>
      <c r="CD59" s="93">
        <v>78</v>
      </c>
      <c r="CE59" s="93">
        <v>76</v>
      </c>
      <c r="CF59" s="92" t="s">
        <v>24</v>
      </c>
      <c r="CG59" s="92" t="s">
        <v>24</v>
      </c>
      <c r="CH59" s="92">
        <f t="shared" ref="CH59" si="1955">ROUND((((CC59)+(2*CD59)+(3*CE59))/6),0)</f>
        <v>77</v>
      </c>
      <c r="CI59" s="92">
        <f t="shared" si="1563"/>
        <v>8</v>
      </c>
      <c r="CJ59" s="92" t="s">
        <v>24</v>
      </c>
      <c r="CK59" s="92" t="s">
        <v>24</v>
      </c>
      <c r="CL59" s="173"/>
      <c r="CM59" s="170"/>
      <c r="CN59" s="91">
        <v>78</v>
      </c>
      <c r="CO59" s="92">
        <v>78</v>
      </c>
      <c r="CP59" s="92">
        <v>79</v>
      </c>
      <c r="CQ59" s="92" t="s">
        <v>24</v>
      </c>
      <c r="CR59" s="92" t="s">
        <v>24</v>
      </c>
      <c r="CS59" s="92">
        <f t="shared" ref="CS59" si="1956">ROUND((((CN59)+(2*CO59)+(3*CP59))/6),0)</f>
        <v>79</v>
      </c>
      <c r="CT59" s="92">
        <f t="shared" si="1565"/>
        <v>16</v>
      </c>
      <c r="CU59" s="92" t="s">
        <v>24</v>
      </c>
      <c r="CV59" s="92" t="s">
        <v>24</v>
      </c>
      <c r="CW59" s="173"/>
      <c r="CX59" s="194"/>
      <c r="CY59" s="93">
        <v>77</v>
      </c>
      <c r="CZ59" s="92">
        <v>77</v>
      </c>
      <c r="DA59" s="92">
        <v>78</v>
      </c>
      <c r="DB59" s="92" t="s">
        <v>24</v>
      </c>
      <c r="DC59" s="92" t="s">
        <v>24</v>
      </c>
      <c r="DD59" s="92">
        <f t="shared" ref="DD59" si="1957">ROUND((((CY59)+(2*CZ59)+(3*DA59))/6),0)</f>
        <v>78</v>
      </c>
      <c r="DE59" s="92">
        <f t="shared" si="1567"/>
        <v>16</v>
      </c>
      <c r="DF59" s="92" t="s">
        <v>24</v>
      </c>
      <c r="DG59" s="92" t="s">
        <v>24</v>
      </c>
      <c r="DH59" s="173"/>
      <c r="DI59" s="194"/>
      <c r="DJ59" s="91">
        <v>86</v>
      </c>
      <c r="DK59" s="92">
        <v>85</v>
      </c>
      <c r="DL59" s="92">
        <v>87</v>
      </c>
      <c r="DM59" s="92" t="s">
        <v>24</v>
      </c>
      <c r="DN59" s="92" t="s">
        <v>24</v>
      </c>
      <c r="DO59" s="92">
        <f t="shared" ref="DO59" si="1958">ROUND((((DJ59)+(2*DK59)+(3*DL59))/6),0)</f>
        <v>86</v>
      </c>
      <c r="DP59" s="92">
        <f t="shared" si="1682"/>
        <v>17</v>
      </c>
      <c r="DQ59" s="92" t="s">
        <v>24</v>
      </c>
      <c r="DR59" s="92" t="s">
        <v>24</v>
      </c>
      <c r="DS59" s="173"/>
      <c r="DT59" s="194"/>
      <c r="DU59" s="93">
        <v>75</v>
      </c>
      <c r="DV59" s="93">
        <v>75</v>
      </c>
      <c r="DW59" s="93">
        <v>75</v>
      </c>
      <c r="DX59" s="92" t="s">
        <v>24</v>
      </c>
      <c r="DY59" s="92" t="s">
        <v>24</v>
      </c>
      <c r="DZ59" s="92">
        <f t="shared" ref="DZ59" si="1959">ROUND((((DU59)+(2*DV59)+(3*DW59))/6),0)</f>
        <v>75</v>
      </c>
      <c r="EA59" s="92">
        <f t="shared" ref="EA59:EA65" si="1960">ROUND(DZ59*0.15,0)</f>
        <v>11</v>
      </c>
      <c r="EB59" s="92" t="s">
        <v>24</v>
      </c>
      <c r="EC59" s="92" t="s">
        <v>24</v>
      </c>
      <c r="ED59" s="173"/>
      <c r="EE59" s="194"/>
      <c r="EF59" s="91">
        <v>75</v>
      </c>
      <c r="EG59" s="92">
        <v>75</v>
      </c>
      <c r="EH59" s="92">
        <v>75</v>
      </c>
      <c r="EI59" s="92" t="s">
        <v>24</v>
      </c>
      <c r="EJ59" s="92" t="s">
        <v>24</v>
      </c>
      <c r="EK59" s="92">
        <f t="shared" ref="EK59" si="1961">ROUND((((EF59)+(2*EG59)+(3*EH59))/6),0)</f>
        <v>75</v>
      </c>
      <c r="EL59" s="92">
        <f t="shared" si="1573"/>
        <v>23</v>
      </c>
      <c r="EM59" s="92" t="s">
        <v>24</v>
      </c>
      <c r="EN59" s="92" t="s">
        <v>24</v>
      </c>
      <c r="EO59" s="173"/>
      <c r="EP59" s="194"/>
      <c r="EQ59" s="93">
        <v>73</v>
      </c>
      <c r="ER59" s="93">
        <v>73</v>
      </c>
      <c r="ES59" s="93">
        <v>73</v>
      </c>
      <c r="ET59" s="92" t="s">
        <v>24</v>
      </c>
      <c r="EU59" s="92" t="s">
        <v>24</v>
      </c>
      <c r="EV59" s="92">
        <f t="shared" ref="EV59" si="1962">ROUND((((EQ59)+(2*ER59)+(3*ES59))/6),0)</f>
        <v>73</v>
      </c>
      <c r="EW59" s="92">
        <f t="shared" si="1575"/>
        <v>15</v>
      </c>
      <c r="EX59" s="92" t="s">
        <v>24</v>
      </c>
      <c r="EY59" s="92" t="s">
        <v>24</v>
      </c>
      <c r="EZ59" s="173"/>
      <c r="FA59" s="194"/>
      <c r="FB59" s="94">
        <v>78.02</v>
      </c>
      <c r="FC59" s="95">
        <v>77.5</v>
      </c>
      <c r="FD59" s="95">
        <v>78.569999999999993</v>
      </c>
      <c r="FE59" s="92" t="s">
        <v>24</v>
      </c>
      <c r="FF59" s="92" t="s">
        <v>24</v>
      </c>
      <c r="FG59" s="92">
        <f t="shared" ref="FG59" si="1963">ROUND((((FB59)+(2*FC59)+(3*FD59))/6),0)</f>
        <v>78</v>
      </c>
      <c r="FH59" s="92">
        <f t="shared" si="1577"/>
        <v>39</v>
      </c>
      <c r="FI59" s="92" t="s">
        <v>24</v>
      </c>
      <c r="FJ59" s="92" t="s">
        <v>24</v>
      </c>
      <c r="FK59" s="173"/>
      <c r="FL59" s="194"/>
      <c r="FM59" s="96">
        <v>78.900000000000006</v>
      </c>
      <c r="FN59" s="95">
        <v>78</v>
      </c>
      <c r="FO59" s="95">
        <v>78</v>
      </c>
      <c r="FP59" s="92" t="s">
        <v>24</v>
      </c>
      <c r="FQ59" s="92" t="s">
        <v>24</v>
      </c>
      <c r="FR59" s="92">
        <f t="shared" ref="FR59" si="1964">ROUND((((FM59)+(2*FN59)+(3*FO59))/6),0)</f>
        <v>78</v>
      </c>
      <c r="FS59" s="92">
        <f t="shared" si="1579"/>
        <v>31</v>
      </c>
      <c r="FT59" s="92" t="s">
        <v>24</v>
      </c>
      <c r="FU59" s="92" t="s">
        <v>24</v>
      </c>
      <c r="FV59" s="173"/>
      <c r="FW59" s="194"/>
      <c r="FX59" s="91">
        <v>78</v>
      </c>
      <c r="FY59" s="92">
        <v>78</v>
      </c>
      <c r="FZ59" s="92">
        <v>78</v>
      </c>
      <c r="GA59" s="92" t="s">
        <v>24</v>
      </c>
      <c r="GB59" s="92" t="s">
        <v>24</v>
      </c>
      <c r="GC59" s="92">
        <f t="shared" ref="GC59" si="1965">ROUND((((FX59)+(2*FY59)+(3*FZ59))/6),0)</f>
        <v>78</v>
      </c>
      <c r="GD59" s="92">
        <f t="shared" si="1581"/>
        <v>39</v>
      </c>
      <c r="GE59" s="92" t="s">
        <v>24</v>
      </c>
      <c r="GF59" s="92" t="s">
        <v>24</v>
      </c>
      <c r="GG59" s="173"/>
      <c r="GH59" s="170"/>
      <c r="GI59" s="176"/>
      <c r="GJ59" s="179"/>
      <c r="GK59" s="182"/>
      <c r="GL59" s="182"/>
      <c r="GM59" s="182"/>
      <c r="GN59" s="182"/>
      <c r="GO59" s="164"/>
      <c r="GP59" s="167"/>
      <c r="GQ59" s="167"/>
      <c r="GR59" s="164"/>
    </row>
    <row r="60" spans="1:200" ht="15.75" customHeight="1" thickBot="1" x14ac:dyDescent="0.3">
      <c r="A60" s="186"/>
      <c r="B60" s="189"/>
      <c r="C60" s="97" t="s">
        <v>5</v>
      </c>
      <c r="D60" s="103">
        <v>80</v>
      </c>
      <c r="E60" s="102">
        <v>80</v>
      </c>
      <c r="F60" s="102">
        <v>78</v>
      </c>
      <c r="G60" s="84" t="s">
        <v>24</v>
      </c>
      <c r="H60" s="99" t="s">
        <v>24</v>
      </c>
      <c r="I60" s="99" t="s">
        <v>24</v>
      </c>
      <c r="J60" s="99" t="s">
        <v>24</v>
      </c>
      <c r="K60" s="99">
        <f t="shared" ref="K60" si="1966">ROUND((((D60)+(2*E60)+(3*F60))/6),0)</f>
        <v>79</v>
      </c>
      <c r="L60" s="99">
        <f t="shared" si="1583"/>
        <v>28</v>
      </c>
      <c r="M60" s="174"/>
      <c r="N60" s="171"/>
      <c r="O60" s="93">
        <v>80</v>
      </c>
      <c r="P60" s="93">
        <v>80</v>
      </c>
      <c r="Q60" s="93">
        <v>80</v>
      </c>
      <c r="R60" s="99" t="s">
        <v>24</v>
      </c>
      <c r="S60" s="99" t="s">
        <v>24</v>
      </c>
      <c r="T60" s="99" t="s">
        <v>24</v>
      </c>
      <c r="U60" s="99" t="s">
        <v>24</v>
      </c>
      <c r="V60" s="99">
        <f t="shared" ref="V60" si="1967">ROUND((((O60)+(2*P60)+(3*Q60))/6),0)</f>
        <v>80</v>
      </c>
      <c r="W60" s="99">
        <f t="shared" si="1585"/>
        <v>40</v>
      </c>
      <c r="X60" s="174"/>
      <c r="Y60" s="171"/>
      <c r="Z60" s="103">
        <v>80</v>
      </c>
      <c r="AA60" s="102">
        <v>74</v>
      </c>
      <c r="AB60" s="102">
        <v>81</v>
      </c>
      <c r="AC60" s="99" t="s">
        <v>24</v>
      </c>
      <c r="AD60" s="99" t="s">
        <v>24</v>
      </c>
      <c r="AE60" s="99" t="s">
        <v>24</v>
      </c>
      <c r="AF60" s="99" t="s">
        <v>24</v>
      </c>
      <c r="AG60" s="99">
        <f t="shared" ref="AG60" si="1968">ROUND((((Z60)+(2*AA60)+(3*AB60))/6),0)</f>
        <v>79</v>
      </c>
      <c r="AH60" s="99">
        <f t="shared" si="1587"/>
        <v>16</v>
      </c>
      <c r="AI60" s="174"/>
      <c r="AJ60" s="171"/>
      <c r="AK60" s="101">
        <v>60</v>
      </c>
      <c r="AL60" s="101">
        <v>60</v>
      </c>
      <c r="AM60" s="101">
        <v>60</v>
      </c>
      <c r="AN60" s="99" t="s">
        <v>24</v>
      </c>
      <c r="AO60" s="99" t="s">
        <v>24</v>
      </c>
      <c r="AP60" s="99" t="s">
        <v>24</v>
      </c>
      <c r="AQ60" s="99" t="s">
        <v>24</v>
      </c>
      <c r="AR60" s="99">
        <f t="shared" ref="AR60" si="1969">ROUND((((AK60)+(2*AL60)+(3*AM60))/6),0)</f>
        <v>60</v>
      </c>
      <c r="AS60" s="99">
        <f t="shared" si="1589"/>
        <v>12</v>
      </c>
      <c r="AT60" s="174"/>
      <c r="AU60" s="195"/>
      <c r="AV60" s="91">
        <v>75</v>
      </c>
      <c r="AW60" s="91">
        <v>75</v>
      </c>
      <c r="AX60" s="91">
        <v>75</v>
      </c>
      <c r="AY60" s="99" t="s">
        <v>24</v>
      </c>
      <c r="AZ60" s="99" t="s">
        <v>24</v>
      </c>
      <c r="BA60" s="99" t="s">
        <v>24</v>
      </c>
      <c r="BB60" s="99" t="s">
        <v>24</v>
      </c>
      <c r="BC60" s="99">
        <f t="shared" ref="BC60" si="1970">ROUND((((AV60)+(2*AW60)+(3*AX60))/6),0)</f>
        <v>75</v>
      </c>
      <c r="BD60" s="99">
        <f t="shared" ref="BD60:BD75" si="1971">ROUND(BC60*0.2,0)</f>
        <v>15</v>
      </c>
      <c r="BE60" s="174"/>
      <c r="BF60" s="195"/>
      <c r="BG60" s="101">
        <v>78</v>
      </c>
      <c r="BH60" s="102">
        <v>78</v>
      </c>
      <c r="BI60" s="102">
        <v>78</v>
      </c>
      <c r="BJ60" s="102" t="s">
        <v>24</v>
      </c>
      <c r="BK60" s="102" t="s">
        <v>24</v>
      </c>
      <c r="BL60" s="102" t="s">
        <v>24</v>
      </c>
      <c r="BM60" s="102" t="s">
        <v>24</v>
      </c>
      <c r="BN60" s="102">
        <f t="shared" ref="BN60" si="1972">ROUND((((BG60)+(2*BH60)+(3*BI60))/6),0)</f>
        <v>78</v>
      </c>
      <c r="BO60" s="102">
        <f t="shared" ref="BO60" si="1973">ROUND(BN60*0.3,0)</f>
        <v>23</v>
      </c>
      <c r="BP60" s="174"/>
      <c r="BQ60" s="171"/>
      <c r="BR60" s="103"/>
      <c r="BS60" s="102"/>
      <c r="BT60" s="102"/>
      <c r="BU60" s="102" t="s">
        <v>24</v>
      </c>
      <c r="BV60" s="102" t="s">
        <v>24</v>
      </c>
      <c r="BW60" s="102" t="s">
        <v>24</v>
      </c>
      <c r="BX60" s="102" t="s">
        <v>24</v>
      </c>
      <c r="BY60" s="102">
        <v>79</v>
      </c>
      <c r="BZ60" s="102">
        <f t="shared" si="1594"/>
        <v>32</v>
      </c>
      <c r="CA60" s="174"/>
      <c r="CB60" s="171"/>
      <c r="CC60" s="93">
        <v>78</v>
      </c>
      <c r="CD60" s="93">
        <v>78</v>
      </c>
      <c r="CE60" s="93">
        <v>79</v>
      </c>
      <c r="CF60" s="102" t="s">
        <v>24</v>
      </c>
      <c r="CG60" s="102" t="s">
        <v>24</v>
      </c>
      <c r="CH60" s="102" t="s">
        <v>24</v>
      </c>
      <c r="CI60" s="102" t="s">
        <v>24</v>
      </c>
      <c r="CJ60" s="102">
        <f t="shared" ref="CJ60" si="1974">ROUND((((CC60)+(2*CD60)+(3*CE60))/6),0)</f>
        <v>79</v>
      </c>
      <c r="CK60" s="102">
        <f t="shared" si="1596"/>
        <v>8</v>
      </c>
      <c r="CL60" s="174"/>
      <c r="CM60" s="171"/>
      <c r="CN60" s="103">
        <v>80</v>
      </c>
      <c r="CO60" s="102">
        <v>78</v>
      </c>
      <c r="CP60" s="102">
        <v>80</v>
      </c>
      <c r="CQ60" s="102" t="s">
        <v>24</v>
      </c>
      <c r="CR60" s="102" t="s">
        <v>24</v>
      </c>
      <c r="CS60" s="102" t="s">
        <v>24</v>
      </c>
      <c r="CT60" s="102" t="s">
        <v>24</v>
      </c>
      <c r="CU60" s="102">
        <f t="shared" ref="CU60" si="1975">ROUND((((CN60)+(2*CO60)+(3*CP60))/6),0)</f>
        <v>79</v>
      </c>
      <c r="CV60" s="102">
        <f t="shared" si="1598"/>
        <v>8</v>
      </c>
      <c r="CW60" s="174"/>
      <c r="CX60" s="195"/>
      <c r="CY60" s="101">
        <v>79</v>
      </c>
      <c r="CZ60" s="102">
        <v>78</v>
      </c>
      <c r="DA60" s="102">
        <v>80</v>
      </c>
      <c r="DB60" s="102" t="s">
        <v>24</v>
      </c>
      <c r="DC60" s="102" t="s">
        <v>24</v>
      </c>
      <c r="DD60" s="102" t="s">
        <v>24</v>
      </c>
      <c r="DE60" s="102" t="s">
        <v>24</v>
      </c>
      <c r="DF60" s="102">
        <f t="shared" ref="DF60" si="1976">ROUND((((CY60)+(2*CZ60)+(3*DA60))/6),0)</f>
        <v>79</v>
      </c>
      <c r="DG60" s="102">
        <f t="shared" si="1600"/>
        <v>8</v>
      </c>
      <c r="DH60" s="174"/>
      <c r="DI60" s="195"/>
      <c r="DJ60" s="103">
        <v>86</v>
      </c>
      <c r="DK60" s="102">
        <v>85</v>
      </c>
      <c r="DL60" s="102">
        <v>87</v>
      </c>
      <c r="DM60" s="102" t="s">
        <v>24</v>
      </c>
      <c r="DN60" s="102" t="s">
        <v>24</v>
      </c>
      <c r="DO60" s="102" t="s">
        <v>24</v>
      </c>
      <c r="DP60" s="102" t="s">
        <v>24</v>
      </c>
      <c r="DQ60" s="102">
        <f t="shared" ref="DQ60" si="1977">ROUND((((DJ60)+(2*DK60)+(3*DL60))/6),0)</f>
        <v>86</v>
      </c>
      <c r="DR60" s="102">
        <f t="shared" si="1700"/>
        <v>26</v>
      </c>
      <c r="DS60" s="174"/>
      <c r="DT60" s="195"/>
      <c r="DU60" s="93">
        <v>75</v>
      </c>
      <c r="DV60" s="93">
        <v>75</v>
      </c>
      <c r="DW60" s="93">
        <v>75</v>
      </c>
      <c r="DX60" s="99" t="s">
        <v>24</v>
      </c>
      <c r="DY60" s="99" t="s">
        <v>24</v>
      </c>
      <c r="DZ60" s="99" t="s">
        <v>24</v>
      </c>
      <c r="EA60" s="99" t="s">
        <v>24</v>
      </c>
      <c r="EB60" s="99">
        <f t="shared" ref="EB60" si="1978">ROUND((((DU60)+(2*DV60)+(3*DW60))/6),0)</f>
        <v>75</v>
      </c>
      <c r="EC60" s="99">
        <f t="shared" ref="EC60:EC66" si="1979">ROUND(EB60*0.05,0)</f>
        <v>4</v>
      </c>
      <c r="ED60" s="174"/>
      <c r="EE60" s="195"/>
      <c r="EF60" s="98">
        <v>75</v>
      </c>
      <c r="EG60" s="99">
        <v>75</v>
      </c>
      <c r="EH60" s="99">
        <v>75</v>
      </c>
      <c r="EI60" s="99" t="s">
        <v>24</v>
      </c>
      <c r="EJ60" s="99" t="s">
        <v>24</v>
      </c>
      <c r="EK60" s="99" t="s">
        <v>24</v>
      </c>
      <c r="EL60" s="99" t="s">
        <v>24</v>
      </c>
      <c r="EM60" s="99">
        <f t="shared" ref="EM60" si="1980">ROUND((((EF60)+(2*EG60)+(3*EH60))/6),0)</f>
        <v>75</v>
      </c>
      <c r="EN60" s="99">
        <f t="shared" si="1606"/>
        <v>8</v>
      </c>
      <c r="EO60" s="174"/>
      <c r="EP60" s="195"/>
      <c r="EQ60" s="100">
        <v>75</v>
      </c>
      <c r="ER60" s="100">
        <v>75</v>
      </c>
      <c r="ES60" s="100">
        <v>75</v>
      </c>
      <c r="ET60" s="99" t="s">
        <v>24</v>
      </c>
      <c r="EU60" s="99" t="s">
        <v>24</v>
      </c>
      <c r="EV60" s="99" t="s">
        <v>24</v>
      </c>
      <c r="EW60" s="99" t="s">
        <v>24</v>
      </c>
      <c r="EX60" s="99">
        <f t="shared" ref="EX60" si="1981">ROUND((((EQ60)+(2*ER60)+(3*ES60))/6),0)</f>
        <v>75</v>
      </c>
      <c r="EY60" s="99">
        <f t="shared" si="1608"/>
        <v>8</v>
      </c>
      <c r="EZ60" s="174"/>
      <c r="FA60" s="195"/>
      <c r="FB60" s="110">
        <v>75.400000000000006</v>
      </c>
      <c r="FC60" s="111">
        <v>75</v>
      </c>
      <c r="FD60" s="111">
        <v>75.900000000000006</v>
      </c>
      <c r="FE60" s="99" t="s">
        <v>24</v>
      </c>
      <c r="FF60" s="99" t="s">
        <v>24</v>
      </c>
      <c r="FG60" s="99" t="s">
        <v>24</v>
      </c>
      <c r="FH60" s="99" t="s">
        <v>24</v>
      </c>
      <c r="FI60" s="99">
        <f t="shared" ref="FI60" si="1982">ROUND((((FB60)+(2*FC60)+(3*FD60))/6),0)</f>
        <v>76</v>
      </c>
      <c r="FJ60" s="99">
        <f t="shared" si="1610"/>
        <v>15</v>
      </c>
      <c r="FK60" s="174"/>
      <c r="FL60" s="195"/>
      <c r="FM60" s="112">
        <v>77.5</v>
      </c>
      <c r="FN60" s="111">
        <v>77</v>
      </c>
      <c r="FO60" s="111">
        <v>77</v>
      </c>
      <c r="FP60" s="99" t="s">
        <v>24</v>
      </c>
      <c r="FQ60" s="99" t="s">
        <v>24</v>
      </c>
      <c r="FR60" s="99" t="s">
        <v>24</v>
      </c>
      <c r="FS60" s="99" t="s">
        <v>24</v>
      </c>
      <c r="FT60" s="99">
        <f t="shared" ref="FT60" si="1983">ROUND((((FM60)+(2*FN60)+(3*FO60))/6),0)</f>
        <v>77</v>
      </c>
      <c r="FU60" s="99">
        <f t="shared" si="1612"/>
        <v>15</v>
      </c>
      <c r="FV60" s="174"/>
      <c r="FW60" s="195"/>
      <c r="FX60" s="98">
        <v>76</v>
      </c>
      <c r="FY60" s="99">
        <v>78</v>
      </c>
      <c r="FZ60" s="99">
        <v>78</v>
      </c>
      <c r="GA60" s="99" t="s">
        <v>24</v>
      </c>
      <c r="GB60" s="99" t="s">
        <v>24</v>
      </c>
      <c r="GC60" s="99" t="s">
        <v>24</v>
      </c>
      <c r="GD60" s="99" t="s">
        <v>24</v>
      </c>
      <c r="GE60" s="99">
        <f t="shared" ref="GE60" si="1984">ROUND((((FX60)+(2*FY60)+(3*FZ60))/6),0)</f>
        <v>78</v>
      </c>
      <c r="GF60" s="99">
        <f t="shared" si="1614"/>
        <v>16</v>
      </c>
      <c r="GG60" s="174"/>
      <c r="GH60" s="171"/>
      <c r="GI60" s="177"/>
      <c r="GJ60" s="180"/>
      <c r="GK60" s="183"/>
      <c r="GL60" s="183"/>
      <c r="GM60" s="183"/>
      <c r="GN60" s="183"/>
      <c r="GO60" s="165"/>
      <c r="GP60" s="168"/>
      <c r="GQ60" s="168"/>
      <c r="GR60" s="165"/>
    </row>
    <row r="61" spans="1:200" ht="15.75" customHeight="1" thickBot="1" x14ac:dyDescent="0.3">
      <c r="A61" s="154">
        <v>19</v>
      </c>
      <c r="B61" s="157" t="s">
        <v>96</v>
      </c>
      <c r="C61" s="10" t="s">
        <v>3</v>
      </c>
      <c r="D61" s="16">
        <v>79</v>
      </c>
      <c r="E61" s="6">
        <v>75</v>
      </c>
      <c r="F61" s="6">
        <v>72</v>
      </c>
      <c r="G61" s="26">
        <f t="shared" si="36"/>
        <v>74</v>
      </c>
      <c r="H61" s="6">
        <f t="shared" si="1478"/>
        <v>30</v>
      </c>
      <c r="I61" s="6" t="s">
        <v>24</v>
      </c>
      <c r="J61" s="6" t="s">
        <v>24</v>
      </c>
      <c r="K61" s="6" t="s">
        <v>24</v>
      </c>
      <c r="L61" s="6" t="s">
        <v>24</v>
      </c>
      <c r="M61" s="136">
        <f t="shared" ref="M61" si="1985">H61+J62+L63</f>
        <v>77</v>
      </c>
      <c r="N61" s="133" t="str">
        <f t="shared" ref="N61" si="1986">IF(M61&gt;=75,"T","TT")</f>
        <v>T</v>
      </c>
      <c r="O61" s="17">
        <v>80</v>
      </c>
      <c r="P61" s="6">
        <v>76</v>
      </c>
      <c r="Q61" s="6">
        <v>59</v>
      </c>
      <c r="R61" s="6">
        <f t="shared" ref="R61" si="1987">ROUND((((O61)+(2*P61)+(3*Q61))/6),0)</f>
        <v>68</v>
      </c>
      <c r="S61" s="6">
        <f t="shared" ref="S61:S64" si="1988">ROUND(R61*0.4,0)</f>
        <v>27</v>
      </c>
      <c r="T61" s="6" t="s">
        <v>24</v>
      </c>
      <c r="U61" s="6" t="s">
        <v>24</v>
      </c>
      <c r="V61" s="6" t="s">
        <v>24</v>
      </c>
      <c r="W61" s="6" t="s">
        <v>24</v>
      </c>
      <c r="X61" s="136">
        <f t="shared" ref="X61" si="1989">S61+U62+W63</f>
        <v>75</v>
      </c>
      <c r="Y61" s="133" t="str">
        <f t="shared" ref="Y61" si="1990">IF(X61&gt;=75,"T","TT")</f>
        <v>T</v>
      </c>
      <c r="Z61" s="16">
        <v>81</v>
      </c>
      <c r="AA61" s="6">
        <v>79</v>
      </c>
      <c r="AB61" s="6">
        <v>58</v>
      </c>
      <c r="AC61" s="6">
        <f t="shared" ref="AC61" si="1991">ROUND((((Z61)+(2*AA61)+(3*AB61))/6),0)</f>
        <v>69</v>
      </c>
      <c r="AD61" s="6">
        <f t="shared" si="1486"/>
        <v>21</v>
      </c>
      <c r="AE61" s="6" t="s">
        <v>24</v>
      </c>
      <c r="AF61" s="6" t="s">
        <v>24</v>
      </c>
      <c r="AG61" s="6" t="s">
        <v>24</v>
      </c>
      <c r="AH61" s="6" t="s">
        <v>24</v>
      </c>
      <c r="AI61" s="136">
        <f t="shared" ref="AI61" si="1992">AD61+AF62+AH63</f>
        <v>79</v>
      </c>
      <c r="AJ61" s="133" t="str">
        <f t="shared" ref="AJ61" si="1993">IF(AI61&gt;=75,"T","TT")</f>
        <v>T</v>
      </c>
      <c r="AK61" s="17">
        <v>65</v>
      </c>
      <c r="AL61" s="6">
        <v>67</v>
      </c>
      <c r="AM61" s="6">
        <v>88</v>
      </c>
      <c r="AN61" s="6">
        <f t="shared" ref="AN61" si="1994">ROUND((((AK61)+(2*AL61)+(3*AM61))/6),0)</f>
        <v>77</v>
      </c>
      <c r="AO61" s="6">
        <f t="shared" si="1490"/>
        <v>23</v>
      </c>
      <c r="AP61" s="6" t="s">
        <v>24</v>
      </c>
      <c r="AQ61" s="6" t="s">
        <v>24</v>
      </c>
      <c r="AR61" s="6" t="s">
        <v>24</v>
      </c>
      <c r="AS61" s="6" t="s">
        <v>24</v>
      </c>
      <c r="AT61" s="136">
        <f t="shared" ref="AT61" si="1995">AO61+AQ62+AS63</f>
        <v>77</v>
      </c>
      <c r="AU61" s="133" t="str">
        <f t="shared" ref="AU61" si="1996">IF(AT61&gt;=75,"T","TT")</f>
        <v>T</v>
      </c>
      <c r="AV61" s="61">
        <v>70</v>
      </c>
      <c r="AW61" s="61">
        <v>70</v>
      </c>
      <c r="AX61" s="62">
        <v>64</v>
      </c>
      <c r="AY61" s="6">
        <f t="shared" ref="AY61" si="1997">ROUND((((AV61)+(2*AW61)+(3*AX61))/6),0)</f>
        <v>67</v>
      </c>
      <c r="AZ61" s="6">
        <f t="shared" ref="AZ61:AZ70" si="1998">ROUND(AY61*0.7,0)</f>
        <v>47</v>
      </c>
      <c r="BA61" s="6" t="s">
        <v>24</v>
      </c>
      <c r="BB61" s="6" t="s">
        <v>24</v>
      </c>
      <c r="BC61" s="6" t="s">
        <v>24</v>
      </c>
      <c r="BD61" s="6" t="s">
        <v>24</v>
      </c>
      <c r="BE61" s="136">
        <f t="shared" ref="BE61" si="1999">AZ61+BB62+BD63</f>
        <v>70</v>
      </c>
      <c r="BF61" s="139" t="str">
        <f t="shared" ref="BF61" si="2000">IF(BE61&gt;=70,"T","TT")</f>
        <v>T</v>
      </c>
      <c r="BG61" s="17">
        <v>79</v>
      </c>
      <c r="BH61" s="6">
        <v>79</v>
      </c>
      <c r="BI61" s="6">
        <v>67</v>
      </c>
      <c r="BJ61" s="6">
        <f>ROUND((((BG61)+(2*BH61)+(3*BI61))/6),0)</f>
        <v>73</v>
      </c>
      <c r="BK61" s="6">
        <f>ROUND(BJ61*0.2,0)</f>
        <v>15</v>
      </c>
      <c r="BL61" s="6" t="s">
        <v>24</v>
      </c>
      <c r="BM61" s="6" t="s">
        <v>24</v>
      </c>
      <c r="BN61" s="6" t="s">
        <v>24</v>
      </c>
      <c r="BO61" s="6" t="s">
        <v>24</v>
      </c>
      <c r="BP61" s="136">
        <f t="shared" ref="BP61" si="2001">BK61+BM62+BO63</f>
        <v>80</v>
      </c>
      <c r="BQ61" s="133" t="str">
        <f t="shared" ref="BQ61" si="2002">IF(BP61&gt;=75,"T","TT")</f>
        <v>T</v>
      </c>
      <c r="BR61" s="16"/>
      <c r="BS61" s="6"/>
      <c r="BT61" s="6"/>
      <c r="BU61" s="6">
        <v>78</v>
      </c>
      <c r="BV61" s="6">
        <f t="shared" si="1501"/>
        <v>8</v>
      </c>
      <c r="BW61" s="6" t="s">
        <v>24</v>
      </c>
      <c r="BX61" s="6" t="s">
        <v>24</v>
      </c>
      <c r="BY61" s="6" t="s">
        <v>24</v>
      </c>
      <c r="BZ61" s="6" t="s">
        <v>24</v>
      </c>
      <c r="CA61" s="136">
        <f t="shared" ref="CA61" si="2003">BV61+BX62+BZ63</f>
        <v>80</v>
      </c>
      <c r="CB61" s="133" t="str">
        <f t="shared" ref="CB61" si="2004">IF(CA61&gt;=75,"T","TT")</f>
        <v>T</v>
      </c>
      <c r="CC61" s="17">
        <v>80</v>
      </c>
      <c r="CD61" s="6">
        <v>80</v>
      </c>
      <c r="CE61" s="6">
        <v>88</v>
      </c>
      <c r="CF61" s="6">
        <f t="shared" ref="CF61" si="2005">ROUND((((CC61)+(2*CD61)+(3*CE61))/6),0)</f>
        <v>84</v>
      </c>
      <c r="CG61" s="6">
        <f t="shared" si="1505"/>
        <v>67</v>
      </c>
      <c r="CH61" s="6" t="s">
        <v>24</v>
      </c>
      <c r="CI61" s="6" t="s">
        <v>24</v>
      </c>
      <c r="CJ61" s="6" t="s">
        <v>24</v>
      </c>
      <c r="CK61" s="6" t="s">
        <v>24</v>
      </c>
      <c r="CL61" s="136">
        <f t="shared" ref="CL61" si="2006">CG61+CI62+CK63</f>
        <v>83</v>
      </c>
      <c r="CM61" s="133" t="str">
        <f t="shared" ref="CM61" si="2007">IF(CL61&gt;=75,"T","TT")</f>
        <v>T</v>
      </c>
      <c r="CN61" s="16">
        <v>84</v>
      </c>
      <c r="CO61" s="6">
        <v>76</v>
      </c>
      <c r="CP61" s="6">
        <v>86</v>
      </c>
      <c r="CQ61" s="6">
        <f t="shared" ref="CQ61" si="2008">ROUND((((CN61)+(2*CO61)+(3*CP61))/6),0)</f>
        <v>82</v>
      </c>
      <c r="CR61" s="6">
        <f t="shared" si="1509"/>
        <v>57</v>
      </c>
      <c r="CS61" s="6" t="s">
        <v>24</v>
      </c>
      <c r="CT61" s="6" t="s">
        <v>24</v>
      </c>
      <c r="CU61" s="6" t="s">
        <v>24</v>
      </c>
      <c r="CV61" s="6" t="s">
        <v>24</v>
      </c>
      <c r="CW61" s="136">
        <f t="shared" ref="CW61" si="2009">CR61+CT62+CV63</f>
        <v>81</v>
      </c>
      <c r="CX61" s="133" t="str">
        <f t="shared" ref="CX61" si="2010">IF(CW61&gt;=75,"T","TT")</f>
        <v>T</v>
      </c>
      <c r="CY61" s="17">
        <v>88</v>
      </c>
      <c r="CZ61" s="6">
        <v>81</v>
      </c>
      <c r="DA61" s="6">
        <v>72</v>
      </c>
      <c r="DB61" s="6">
        <f t="shared" ref="DB61" si="2011">ROUND((((CY61)+(2*CZ61)+(3*DA61))/6),0)</f>
        <v>78</v>
      </c>
      <c r="DC61" s="6">
        <f t="shared" si="1513"/>
        <v>55</v>
      </c>
      <c r="DD61" s="6" t="s">
        <v>24</v>
      </c>
      <c r="DE61" s="6" t="s">
        <v>24</v>
      </c>
      <c r="DF61" s="6" t="s">
        <v>24</v>
      </c>
      <c r="DG61" s="6" t="s">
        <v>24</v>
      </c>
      <c r="DH61" s="136">
        <f t="shared" ref="DH61" si="2012">DC61+DE62+DG63</f>
        <v>79</v>
      </c>
      <c r="DI61" s="133" t="str">
        <f t="shared" ref="DI61" si="2013">IF(DH61&gt;=75,"T","TT")</f>
        <v>T</v>
      </c>
      <c r="DJ61" s="16">
        <v>80</v>
      </c>
      <c r="DK61" s="6">
        <v>76</v>
      </c>
      <c r="DL61" s="6">
        <v>62</v>
      </c>
      <c r="DM61" s="6">
        <f t="shared" ref="DM61" si="2014">ROUND((((DJ61)+(2*DK61)+(3*DL61))/6),0)</f>
        <v>70</v>
      </c>
      <c r="DN61" s="6">
        <f t="shared" si="1645"/>
        <v>35</v>
      </c>
      <c r="DO61" s="6" t="s">
        <v>24</v>
      </c>
      <c r="DP61" s="6" t="s">
        <v>24</v>
      </c>
      <c r="DQ61" s="6" t="s">
        <v>24</v>
      </c>
      <c r="DR61" s="6" t="s">
        <v>24</v>
      </c>
      <c r="DS61" s="136">
        <f t="shared" ref="DS61" si="2015">DN61+DP62+DR63</f>
        <v>78</v>
      </c>
      <c r="DT61" s="133" t="str">
        <f t="shared" ref="DT61" si="2016">IF(DS61&gt;=75,"T","TT")</f>
        <v>T</v>
      </c>
      <c r="DU61" s="17">
        <v>76</v>
      </c>
      <c r="DV61" s="6">
        <v>75</v>
      </c>
      <c r="DW61" s="6">
        <v>62</v>
      </c>
      <c r="DX61" s="25">
        <f t="shared" ref="DX61" si="2017">ROUND((((DU61)+(2*DV61)+(3*DW61))/6),0)</f>
        <v>69</v>
      </c>
      <c r="DY61" s="25">
        <f t="shared" si="1923"/>
        <v>55</v>
      </c>
      <c r="DZ61" s="25" t="s">
        <v>24</v>
      </c>
      <c r="EA61" s="25" t="s">
        <v>24</v>
      </c>
      <c r="EB61" s="25" t="s">
        <v>24</v>
      </c>
      <c r="EC61" s="25" t="s">
        <v>24</v>
      </c>
      <c r="ED61" s="136">
        <f t="shared" ref="ED61" si="2018">DY61+EA62+EC63</f>
        <v>70</v>
      </c>
      <c r="EE61" s="139" t="str">
        <f t="shared" ref="EE61" si="2019">IF(ED61&gt;=70,"T","TT")</f>
        <v>T</v>
      </c>
      <c r="EF61" s="24">
        <v>76</v>
      </c>
      <c r="EG61" s="25">
        <v>70</v>
      </c>
      <c r="EH61" s="25">
        <v>85</v>
      </c>
      <c r="EI61" s="25">
        <f t="shared" ref="EI61" si="2020">ROUND((((EF61)+(2*EG61)+(3*EH61))/6),0)</f>
        <v>79</v>
      </c>
      <c r="EJ61" s="25">
        <f t="shared" si="1525"/>
        <v>47</v>
      </c>
      <c r="EK61" s="25" t="s">
        <v>24</v>
      </c>
      <c r="EL61" s="25" t="s">
        <v>24</v>
      </c>
      <c r="EM61" s="25" t="s">
        <v>24</v>
      </c>
      <c r="EN61" s="25" t="s">
        <v>24</v>
      </c>
      <c r="EO61" s="136">
        <f t="shared" ref="EO61:EO112" si="2021">EJ61+EL62+EN63</f>
        <v>77</v>
      </c>
      <c r="EP61" s="133" t="str">
        <f t="shared" ref="EP61" si="2022">IF(EO61&gt;=70,"T","TT")</f>
        <v>T</v>
      </c>
      <c r="EQ61" s="5">
        <v>77</v>
      </c>
      <c r="ER61" s="5">
        <v>75</v>
      </c>
      <c r="ES61" s="25">
        <v>68</v>
      </c>
      <c r="ET61" s="25">
        <f t="shared" ref="ET61" si="2023">ROUND((((EQ61)+(2*ER61)+(3*ES61))/6),0)</f>
        <v>72</v>
      </c>
      <c r="EU61" s="25">
        <f t="shared" si="1528"/>
        <v>50</v>
      </c>
      <c r="EV61" s="25" t="s">
        <v>24</v>
      </c>
      <c r="EW61" s="25" t="s">
        <v>24</v>
      </c>
      <c r="EX61" s="25" t="s">
        <v>24</v>
      </c>
      <c r="EY61" s="25" t="s">
        <v>24</v>
      </c>
      <c r="EZ61" s="136">
        <f t="shared" ref="EZ61" si="2024">EU61+EW62+EY63</f>
        <v>73</v>
      </c>
      <c r="FA61" s="133" t="str">
        <f t="shared" ref="FA61" si="2025">IF(EZ61&gt;=70,"T","TT")</f>
        <v>T</v>
      </c>
      <c r="FB61" s="72">
        <v>79.666666666666671</v>
      </c>
      <c r="FC61" s="56">
        <v>79.166666666666671</v>
      </c>
      <c r="FD61" s="56">
        <v>50</v>
      </c>
      <c r="FE61" s="25">
        <f t="shared" ref="FE61" si="2026">ROUND((((FB61)+(2*FC61)+(3*FD61))/6),0)</f>
        <v>65</v>
      </c>
      <c r="FF61" s="25">
        <f t="shared" si="1532"/>
        <v>20</v>
      </c>
      <c r="FG61" s="25" t="s">
        <v>24</v>
      </c>
      <c r="FH61" s="25" t="s">
        <v>24</v>
      </c>
      <c r="FI61" s="25" t="s">
        <v>24</v>
      </c>
      <c r="FJ61" s="25" t="s">
        <v>24</v>
      </c>
      <c r="FK61" s="136">
        <f t="shared" ref="FK61" si="2027">FF61+FH62+FJ63</f>
        <v>78</v>
      </c>
      <c r="FL61" s="133" t="str">
        <f t="shared" ref="FL61" si="2028">IF(FK61&gt;=75,"T","TT")</f>
        <v>T</v>
      </c>
      <c r="FM61" s="77">
        <v>83.9</v>
      </c>
      <c r="FN61" s="56">
        <v>81</v>
      </c>
      <c r="FO61" s="25">
        <v>65</v>
      </c>
      <c r="FP61" s="25">
        <f t="shared" ref="FP61" si="2029">ROUND((((FM61)+(2*FN61)+(3*FO61))/6),0)</f>
        <v>73</v>
      </c>
      <c r="FQ61" s="25">
        <f t="shared" si="1536"/>
        <v>29</v>
      </c>
      <c r="FR61" s="25" t="s">
        <v>24</v>
      </c>
      <c r="FS61" s="25" t="s">
        <v>24</v>
      </c>
      <c r="FT61" s="25" t="s">
        <v>24</v>
      </c>
      <c r="FU61" s="25" t="s">
        <v>24</v>
      </c>
      <c r="FV61" s="136">
        <f t="shared" ref="FV61" si="2030">FQ61+FS62+FU63</f>
        <v>75</v>
      </c>
      <c r="FW61" s="133" t="str">
        <f t="shared" ref="FW61" si="2031">IF(FV61&gt;=75,"T","TT")</f>
        <v>T</v>
      </c>
      <c r="FX61" s="24">
        <v>82</v>
      </c>
      <c r="FY61" s="25">
        <v>76</v>
      </c>
      <c r="FZ61" s="25">
        <v>98</v>
      </c>
      <c r="GA61" s="25">
        <f t="shared" ref="GA61" si="2032">ROUND((((FX61)+(2*FY61)+(3*FZ61))/6),0)</f>
        <v>88</v>
      </c>
      <c r="GB61" s="25">
        <f t="shared" si="1540"/>
        <v>26</v>
      </c>
      <c r="GC61" s="25" t="s">
        <v>24</v>
      </c>
      <c r="GD61" s="25" t="s">
        <v>24</v>
      </c>
      <c r="GE61" s="25" t="s">
        <v>24</v>
      </c>
      <c r="GF61" s="25" t="s">
        <v>24</v>
      </c>
      <c r="GG61" s="136">
        <f t="shared" ref="GG61" si="2033">GB61+GD62+GF63</f>
        <v>83</v>
      </c>
      <c r="GH61" s="133" t="str">
        <f t="shared" ref="GH61" si="2034">IF(GG61&gt;=75,"T","TT")</f>
        <v>T</v>
      </c>
      <c r="GI61" s="143">
        <f>M61+X61+AI61+AT61+BE61+BP61+CA61+CL61+CW61+DH61+DS61+ED61+EO61+EZ61+FK61+FV61+GG61</f>
        <v>1315</v>
      </c>
      <c r="GJ61" s="146">
        <f t="shared" si="102"/>
        <v>77.352941176470594</v>
      </c>
      <c r="GK61" s="148">
        <f t="shared" ref="GK61" si="2035">17-GL61</f>
        <v>17</v>
      </c>
      <c r="GL61" s="148">
        <f t="shared" ref="GL61" si="2036">COUNTIF(C61:GH61,"TT")</f>
        <v>0</v>
      </c>
      <c r="GM61" s="148" t="str">
        <f t="shared" ref="GM61" si="2037">IF(GL61&lt;=3,"N","TN")</f>
        <v>N</v>
      </c>
      <c r="GN61" s="148">
        <f>RANK(GI61,$GI$7:$GI$138,0)</f>
        <v>9</v>
      </c>
      <c r="GO61" s="127" t="str">
        <f t="shared" ref="GO61" si="2038">IF(AND(AI61&gt;=75,AT61&gt;=75,FV61&gt;=75),"YA","TIDAK")</f>
        <v>YA</v>
      </c>
      <c r="GP61" s="130" t="str">
        <f t="shared" ref="GP61" si="2039">IF(AND(BE61&gt;=70,ED61&gt;=70,EO61&gt;=70,EZ61&gt;=70),"YA","TIDAK")</f>
        <v>YA</v>
      </c>
      <c r="GQ61" s="130" t="str">
        <f t="shared" ref="GQ61" si="2040">IF(AND(CL61&gt;=75,CW61&gt;=75,DH61&gt;=75,DS61&gt;=75),"YA","TIDAK")</f>
        <v>YA</v>
      </c>
      <c r="GR61" s="127"/>
    </row>
    <row r="62" spans="1:200" ht="15.75" customHeight="1" thickBot="1" x14ac:dyDescent="0.3">
      <c r="A62" s="155"/>
      <c r="B62" s="158"/>
      <c r="C62" s="11" t="s">
        <v>4</v>
      </c>
      <c r="D62" s="18">
        <v>77</v>
      </c>
      <c r="E62" s="8">
        <v>75</v>
      </c>
      <c r="F62" s="8">
        <v>80</v>
      </c>
      <c r="G62" s="26" t="s">
        <v>24</v>
      </c>
      <c r="H62" s="8" t="s">
        <v>24</v>
      </c>
      <c r="I62" s="8">
        <f t="shared" ref="I62" si="2041">ROUND((((D62)+(2*E62)+(3*F62))/6),0)</f>
        <v>78</v>
      </c>
      <c r="J62" s="8">
        <f t="shared" si="1550"/>
        <v>20</v>
      </c>
      <c r="K62" s="8" t="s">
        <v>24</v>
      </c>
      <c r="L62" s="8" t="s">
        <v>24</v>
      </c>
      <c r="M62" s="137"/>
      <c r="N62" s="134"/>
      <c r="O62" s="7">
        <v>75</v>
      </c>
      <c r="P62" s="7">
        <v>75</v>
      </c>
      <c r="Q62" s="7">
        <v>75</v>
      </c>
      <c r="R62" s="8" t="s">
        <v>24</v>
      </c>
      <c r="S62" s="8" t="s">
        <v>24</v>
      </c>
      <c r="T62" s="8">
        <f t="shared" ref="T62" si="2042">ROUND((((O62)+(2*P62)+(3*Q62))/6),0)</f>
        <v>75</v>
      </c>
      <c r="U62" s="8">
        <f t="shared" ref="U62:U65" si="2043">ROUND(T62*0.1,0)</f>
        <v>8</v>
      </c>
      <c r="V62" s="8" t="s">
        <v>24</v>
      </c>
      <c r="W62" s="8" t="s">
        <v>24</v>
      </c>
      <c r="X62" s="137"/>
      <c r="Y62" s="134"/>
      <c r="Z62" s="18">
        <v>81</v>
      </c>
      <c r="AA62" s="8">
        <v>79</v>
      </c>
      <c r="AB62" s="8">
        <v>82</v>
      </c>
      <c r="AC62" s="8" t="s">
        <v>24</v>
      </c>
      <c r="AD62" s="8" t="s">
        <v>24</v>
      </c>
      <c r="AE62" s="8">
        <f t="shared" ref="AE62" si="2044">ROUND((((Z62)+(2*AA62)+(3*AB62))/6),0)</f>
        <v>81</v>
      </c>
      <c r="AF62" s="8">
        <f t="shared" si="1554"/>
        <v>41</v>
      </c>
      <c r="AG62" s="8" t="s">
        <v>24</v>
      </c>
      <c r="AH62" s="8" t="s">
        <v>24</v>
      </c>
      <c r="AI62" s="137"/>
      <c r="AJ62" s="134"/>
      <c r="AK62" s="7">
        <v>71</v>
      </c>
      <c r="AL62" s="8">
        <v>82</v>
      </c>
      <c r="AM62" s="8">
        <v>71</v>
      </c>
      <c r="AN62" s="8" t="s">
        <v>24</v>
      </c>
      <c r="AO62" s="8" t="s">
        <v>24</v>
      </c>
      <c r="AP62" s="8">
        <f t="shared" ref="AP62" si="2045">ROUND((((AK62)+(2*AL62)+(3*AM62))/6),0)</f>
        <v>75</v>
      </c>
      <c r="AQ62" s="8">
        <f t="shared" si="1556"/>
        <v>38</v>
      </c>
      <c r="AR62" s="8" t="s">
        <v>24</v>
      </c>
      <c r="AS62" s="8" t="s">
        <v>24</v>
      </c>
      <c r="AT62" s="137"/>
      <c r="AU62" s="134"/>
      <c r="AV62" s="18">
        <v>75</v>
      </c>
      <c r="AW62" s="18">
        <v>75</v>
      </c>
      <c r="AX62" s="18">
        <v>75</v>
      </c>
      <c r="AY62" s="8" t="s">
        <v>24</v>
      </c>
      <c r="AZ62" s="8" t="s">
        <v>24</v>
      </c>
      <c r="BA62" s="8">
        <f t="shared" ref="BA62" si="2046">ROUND((((AV62)+(2*AW62)+(3*AX62))/6),0)</f>
        <v>75</v>
      </c>
      <c r="BB62" s="8">
        <f t="shared" ref="BB62:BB71" si="2047">ROUND(BA62*0.1,0)</f>
        <v>8</v>
      </c>
      <c r="BC62" s="8" t="s">
        <v>24</v>
      </c>
      <c r="BD62" s="8" t="s">
        <v>24</v>
      </c>
      <c r="BE62" s="137"/>
      <c r="BF62" s="140"/>
      <c r="BG62" s="7">
        <v>82</v>
      </c>
      <c r="BH62" s="8">
        <v>82</v>
      </c>
      <c r="BI62" s="8">
        <v>81</v>
      </c>
      <c r="BJ62" s="8" t="s">
        <v>24</v>
      </c>
      <c r="BK62" s="8" t="s">
        <v>24</v>
      </c>
      <c r="BL62" s="8">
        <f>ROUND((((BG62)+(2*BH62)+(3*BI62))/6),0)</f>
        <v>82</v>
      </c>
      <c r="BM62" s="8">
        <f>ROUND(BL62*0.5,0)</f>
        <v>41</v>
      </c>
      <c r="BN62" s="8" t="s">
        <v>24</v>
      </c>
      <c r="BO62" s="8" t="s">
        <v>24</v>
      </c>
      <c r="BP62" s="137"/>
      <c r="BQ62" s="134"/>
      <c r="BR62" s="18"/>
      <c r="BS62" s="8"/>
      <c r="BT62" s="8"/>
      <c r="BU62" s="8" t="s">
        <v>24</v>
      </c>
      <c r="BV62" s="8" t="s">
        <v>24</v>
      </c>
      <c r="BW62" s="8">
        <v>79</v>
      </c>
      <c r="BX62" s="8">
        <f t="shared" si="1561"/>
        <v>40</v>
      </c>
      <c r="BY62" s="8" t="s">
        <v>24</v>
      </c>
      <c r="BZ62" s="8" t="s">
        <v>24</v>
      </c>
      <c r="CA62" s="137"/>
      <c r="CB62" s="134"/>
      <c r="CC62" s="7">
        <v>80</v>
      </c>
      <c r="CD62" s="7">
        <v>80</v>
      </c>
      <c r="CE62" s="7">
        <v>85</v>
      </c>
      <c r="CF62" s="8" t="s">
        <v>24</v>
      </c>
      <c r="CG62" s="8" t="s">
        <v>24</v>
      </c>
      <c r="CH62" s="8">
        <f t="shared" ref="CH62" si="2048">ROUND((((CC62)+(2*CD62)+(3*CE62))/6),0)</f>
        <v>83</v>
      </c>
      <c r="CI62" s="8">
        <f t="shared" si="1563"/>
        <v>8</v>
      </c>
      <c r="CJ62" s="8" t="s">
        <v>24</v>
      </c>
      <c r="CK62" s="8" t="s">
        <v>24</v>
      </c>
      <c r="CL62" s="137"/>
      <c r="CM62" s="134"/>
      <c r="CN62" s="18">
        <v>78</v>
      </c>
      <c r="CO62" s="8">
        <v>78</v>
      </c>
      <c r="CP62" s="8">
        <v>77</v>
      </c>
      <c r="CQ62" s="8" t="s">
        <v>24</v>
      </c>
      <c r="CR62" s="8" t="s">
        <v>24</v>
      </c>
      <c r="CS62" s="8">
        <f t="shared" ref="CS62" si="2049">ROUND((((CN62)+(2*CO62)+(3*CP62))/6),0)</f>
        <v>78</v>
      </c>
      <c r="CT62" s="8">
        <f t="shared" si="1565"/>
        <v>16</v>
      </c>
      <c r="CU62" s="8" t="s">
        <v>24</v>
      </c>
      <c r="CV62" s="8" t="s">
        <v>24</v>
      </c>
      <c r="CW62" s="137"/>
      <c r="CX62" s="134"/>
      <c r="CY62" s="7">
        <v>85</v>
      </c>
      <c r="CZ62" s="8">
        <v>80</v>
      </c>
      <c r="DA62" s="8">
        <v>78</v>
      </c>
      <c r="DB62" s="8" t="s">
        <v>24</v>
      </c>
      <c r="DC62" s="8" t="s">
        <v>24</v>
      </c>
      <c r="DD62" s="8">
        <f t="shared" ref="DD62" si="2050">ROUND((((CY62)+(2*CZ62)+(3*DA62))/6),0)</f>
        <v>80</v>
      </c>
      <c r="DE62" s="8">
        <f t="shared" si="1567"/>
        <v>16</v>
      </c>
      <c r="DF62" s="8" t="s">
        <v>24</v>
      </c>
      <c r="DG62" s="8" t="s">
        <v>24</v>
      </c>
      <c r="DH62" s="137"/>
      <c r="DI62" s="134"/>
      <c r="DJ62" s="18">
        <v>85</v>
      </c>
      <c r="DK62" s="18">
        <v>85</v>
      </c>
      <c r="DL62" s="18">
        <v>87</v>
      </c>
      <c r="DM62" s="8" t="s">
        <v>24</v>
      </c>
      <c r="DN62" s="8" t="s">
        <v>24</v>
      </c>
      <c r="DO62" s="8">
        <f t="shared" ref="DO62" si="2051">ROUND((((DJ62)+(2*DK62)+(3*DL62))/6),0)</f>
        <v>86</v>
      </c>
      <c r="DP62" s="8">
        <f t="shared" si="1682"/>
        <v>17</v>
      </c>
      <c r="DQ62" s="8" t="s">
        <v>24</v>
      </c>
      <c r="DR62" s="8" t="s">
        <v>24</v>
      </c>
      <c r="DS62" s="137"/>
      <c r="DT62" s="134"/>
      <c r="DU62" s="7">
        <v>75</v>
      </c>
      <c r="DV62" s="7">
        <v>75</v>
      </c>
      <c r="DW62" s="7">
        <v>75</v>
      </c>
      <c r="DX62" s="8" t="s">
        <v>24</v>
      </c>
      <c r="DY62" s="8" t="s">
        <v>24</v>
      </c>
      <c r="DZ62" s="8">
        <f t="shared" ref="DZ62" si="2052">ROUND((((DU62)+(2*DV62)+(3*DW62))/6),0)</f>
        <v>75</v>
      </c>
      <c r="EA62" s="8">
        <f t="shared" si="1960"/>
        <v>11</v>
      </c>
      <c r="EB62" s="8" t="s">
        <v>24</v>
      </c>
      <c r="EC62" s="8" t="s">
        <v>24</v>
      </c>
      <c r="ED62" s="137"/>
      <c r="EE62" s="140"/>
      <c r="EF62" s="18">
        <v>75</v>
      </c>
      <c r="EG62" s="8">
        <v>73</v>
      </c>
      <c r="EH62" s="8">
        <v>72</v>
      </c>
      <c r="EI62" s="8" t="s">
        <v>24</v>
      </c>
      <c r="EJ62" s="8" t="s">
        <v>24</v>
      </c>
      <c r="EK62" s="8">
        <f t="shared" ref="EK62" si="2053">ROUND((((EF62)+(2*EG62)+(3*EH62))/6),0)</f>
        <v>73</v>
      </c>
      <c r="EL62" s="8">
        <f t="shared" si="1573"/>
        <v>22</v>
      </c>
      <c r="EM62" s="8" t="s">
        <v>24</v>
      </c>
      <c r="EN62" s="8" t="s">
        <v>24</v>
      </c>
      <c r="EO62" s="137"/>
      <c r="EP62" s="134"/>
      <c r="EQ62" s="7">
        <v>75</v>
      </c>
      <c r="ER62" s="7">
        <v>75</v>
      </c>
      <c r="ES62" s="7">
        <v>75</v>
      </c>
      <c r="ET62" s="8" t="s">
        <v>24</v>
      </c>
      <c r="EU62" s="8" t="s">
        <v>24</v>
      </c>
      <c r="EV62" s="8">
        <f t="shared" ref="EV62" si="2054">ROUND((((EQ62)+(2*ER62)+(3*ES62))/6),0)</f>
        <v>75</v>
      </c>
      <c r="EW62" s="8">
        <f t="shared" si="1575"/>
        <v>15</v>
      </c>
      <c r="EX62" s="8" t="s">
        <v>24</v>
      </c>
      <c r="EY62" s="8" t="s">
        <v>24</v>
      </c>
      <c r="EZ62" s="137"/>
      <c r="FA62" s="134"/>
      <c r="FB62" s="66">
        <v>83.02</v>
      </c>
      <c r="FC62" s="29">
        <v>82.5</v>
      </c>
      <c r="FD62" s="29">
        <v>83.52</v>
      </c>
      <c r="FE62" s="8" t="s">
        <v>24</v>
      </c>
      <c r="FF62" s="8" t="s">
        <v>24</v>
      </c>
      <c r="FG62" s="8">
        <f t="shared" ref="FG62" si="2055">ROUND((((FB62)+(2*FC62)+(3*FD62))/6),0)</f>
        <v>83</v>
      </c>
      <c r="FH62" s="8">
        <f t="shared" si="1577"/>
        <v>42</v>
      </c>
      <c r="FI62" s="8" t="s">
        <v>24</v>
      </c>
      <c r="FJ62" s="8" t="s">
        <v>24</v>
      </c>
      <c r="FK62" s="137"/>
      <c r="FL62" s="134"/>
      <c r="FM62" s="74">
        <v>78.400000000000006</v>
      </c>
      <c r="FN62" s="29">
        <v>78</v>
      </c>
      <c r="FO62" s="29">
        <v>78</v>
      </c>
      <c r="FP62" s="8" t="s">
        <v>24</v>
      </c>
      <c r="FQ62" s="8" t="s">
        <v>24</v>
      </c>
      <c r="FR62" s="8">
        <f t="shared" ref="FR62" si="2056">ROUND((((FM62)+(2*FN62)+(3*FO62))/6),0)</f>
        <v>78</v>
      </c>
      <c r="FS62" s="8">
        <f t="shared" si="1579"/>
        <v>31</v>
      </c>
      <c r="FT62" s="8" t="s">
        <v>24</v>
      </c>
      <c r="FU62" s="8" t="s">
        <v>24</v>
      </c>
      <c r="FV62" s="137"/>
      <c r="FW62" s="134"/>
      <c r="FX62" s="18">
        <v>82</v>
      </c>
      <c r="FY62" s="18">
        <v>78</v>
      </c>
      <c r="FZ62" s="18">
        <v>82</v>
      </c>
      <c r="GA62" s="8" t="s">
        <v>24</v>
      </c>
      <c r="GB62" s="8" t="s">
        <v>24</v>
      </c>
      <c r="GC62" s="8">
        <f t="shared" ref="GC62" si="2057">ROUND((((FX62)+(2*FY62)+(3*FZ62))/6),0)</f>
        <v>81</v>
      </c>
      <c r="GD62" s="8">
        <f t="shared" si="1581"/>
        <v>41</v>
      </c>
      <c r="GE62" s="8" t="s">
        <v>24</v>
      </c>
      <c r="GF62" s="8" t="s">
        <v>24</v>
      </c>
      <c r="GG62" s="137"/>
      <c r="GH62" s="134"/>
      <c r="GI62" s="143"/>
      <c r="GJ62" s="146"/>
      <c r="GK62" s="149"/>
      <c r="GL62" s="149"/>
      <c r="GM62" s="149"/>
      <c r="GN62" s="149"/>
      <c r="GO62" s="128"/>
      <c r="GP62" s="131"/>
      <c r="GQ62" s="131"/>
      <c r="GR62" s="128"/>
    </row>
    <row r="63" spans="1:200" ht="15.75" customHeight="1" thickBot="1" x14ac:dyDescent="0.3">
      <c r="A63" s="156"/>
      <c r="B63" s="159"/>
      <c r="C63" s="12" t="s">
        <v>5</v>
      </c>
      <c r="D63" s="19">
        <v>80</v>
      </c>
      <c r="E63" s="20">
        <v>75</v>
      </c>
      <c r="F63" s="20">
        <v>80</v>
      </c>
      <c r="G63" s="26" t="s">
        <v>24</v>
      </c>
      <c r="H63" s="20" t="s">
        <v>24</v>
      </c>
      <c r="I63" s="20" t="s">
        <v>24</v>
      </c>
      <c r="J63" s="20" t="s">
        <v>24</v>
      </c>
      <c r="K63" s="20">
        <f t="shared" ref="K63" si="2058">ROUND((((D63)+(2*E63)+(3*F63))/6),0)</f>
        <v>78</v>
      </c>
      <c r="L63" s="20">
        <f t="shared" si="1583"/>
        <v>27</v>
      </c>
      <c r="M63" s="138"/>
      <c r="N63" s="135"/>
      <c r="O63" s="21">
        <v>80</v>
      </c>
      <c r="P63" s="21">
        <v>80</v>
      </c>
      <c r="Q63" s="21">
        <v>80</v>
      </c>
      <c r="R63" s="20" t="s">
        <v>24</v>
      </c>
      <c r="S63" s="20" t="s">
        <v>24</v>
      </c>
      <c r="T63" s="20" t="s">
        <v>24</v>
      </c>
      <c r="U63" s="20" t="s">
        <v>24</v>
      </c>
      <c r="V63" s="20">
        <f t="shared" ref="V63" si="2059">ROUND((((O63)+(2*P63)+(3*Q63))/6),0)</f>
        <v>80</v>
      </c>
      <c r="W63" s="20">
        <f t="shared" ref="W63:W66" si="2060">ROUND(V63*0.5,0)</f>
        <v>40</v>
      </c>
      <c r="X63" s="138"/>
      <c r="Y63" s="135"/>
      <c r="Z63" s="19">
        <v>84</v>
      </c>
      <c r="AA63" s="20">
        <v>80</v>
      </c>
      <c r="AB63" s="20">
        <v>84</v>
      </c>
      <c r="AC63" s="20" t="s">
        <v>24</v>
      </c>
      <c r="AD63" s="20" t="s">
        <v>24</v>
      </c>
      <c r="AE63" s="20" t="s">
        <v>24</v>
      </c>
      <c r="AF63" s="20" t="s">
        <v>24</v>
      </c>
      <c r="AG63" s="20">
        <f t="shared" ref="AG63" si="2061">ROUND((((Z63)+(2*AA63)+(3*AB63))/6),0)</f>
        <v>83</v>
      </c>
      <c r="AH63" s="20">
        <f t="shared" si="1587"/>
        <v>17</v>
      </c>
      <c r="AI63" s="138"/>
      <c r="AJ63" s="135"/>
      <c r="AK63" s="21">
        <v>80</v>
      </c>
      <c r="AL63" s="21">
        <v>80</v>
      </c>
      <c r="AM63" s="21">
        <v>80</v>
      </c>
      <c r="AN63" s="20" t="s">
        <v>24</v>
      </c>
      <c r="AO63" s="20" t="s">
        <v>24</v>
      </c>
      <c r="AP63" s="20" t="s">
        <v>24</v>
      </c>
      <c r="AQ63" s="20" t="s">
        <v>24</v>
      </c>
      <c r="AR63" s="20">
        <f t="shared" ref="AR63" si="2062">ROUND((((AK63)+(2*AL63)+(3*AM63))/6),0)</f>
        <v>80</v>
      </c>
      <c r="AS63" s="20">
        <f t="shared" si="1589"/>
        <v>16</v>
      </c>
      <c r="AT63" s="138"/>
      <c r="AU63" s="135"/>
      <c r="AV63" s="18">
        <v>75</v>
      </c>
      <c r="AW63" s="18">
        <v>75</v>
      </c>
      <c r="AX63" s="18">
        <v>75</v>
      </c>
      <c r="AY63" s="20" t="s">
        <v>24</v>
      </c>
      <c r="AZ63" s="20" t="s">
        <v>24</v>
      </c>
      <c r="BA63" s="20" t="s">
        <v>24</v>
      </c>
      <c r="BB63" s="20" t="s">
        <v>24</v>
      </c>
      <c r="BC63" s="20">
        <f t="shared" ref="BC63" si="2063">ROUND((((AV63)+(2*AW63)+(3*AX63))/6),0)</f>
        <v>75</v>
      </c>
      <c r="BD63" s="20">
        <f t="shared" ref="BD63:BD72" si="2064">ROUND(BC63*0.2,0)</f>
        <v>15</v>
      </c>
      <c r="BE63" s="138"/>
      <c r="BF63" s="141"/>
      <c r="BG63" s="21">
        <v>80</v>
      </c>
      <c r="BH63" s="20">
        <v>80</v>
      </c>
      <c r="BI63" s="20">
        <v>78</v>
      </c>
      <c r="BJ63" s="23" t="s">
        <v>24</v>
      </c>
      <c r="BK63" s="23" t="s">
        <v>24</v>
      </c>
      <c r="BL63" s="23" t="s">
        <v>24</v>
      </c>
      <c r="BM63" s="23" t="s">
        <v>24</v>
      </c>
      <c r="BN63" s="23">
        <f>ROUND((((BG63)+(2*BH63)+(3*BI63))/6),0)</f>
        <v>79</v>
      </c>
      <c r="BO63" s="23">
        <f>ROUND(BN63*0.3,0)</f>
        <v>24</v>
      </c>
      <c r="BP63" s="138"/>
      <c r="BQ63" s="135"/>
      <c r="BR63" s="19"/>
      <c r="BS63" s="20"/>
      <c r="BT63" s="20"/>
      <c r="BU63" s="23" t="s">
        <v>24</v>
      </c>
      <c r="BV63" s="23" t="s">
        <v>24</v>
      </c>
      <c r="BW63" s="23" t="s">
        <v>24</v>
      </c>
      <c r="BX63" s="23" t="s">
        <v>24</v>
      </c>
      <c r="BY63" s="23">
        <v>79</v>
      </c>
      <c r="BZ63" s="23">
        <f t="shared" si="1594"/>
        <v>32</v>
      </c>
      <c r="CA63" s="138"/>
      <c r="CB63" s="135"/>
      <c r="CC63" s="7">
        <v>80</v>
      </c>
      <c r="CD63" s="7">
        <v>80</v>
      </c>
      <c r="CE63" s="7">
        <v>83</v>
      </c>
      <c r="CF63" s="23" t="s">
        <v>24</v>
      </c>
      <c r="CG63" s="23" t="s">
        <v>24</v>
      </c>
      <c r="CH63" s="23" t="s">
        <v>24</v>
      </c>
      <c r="CI63" s="23" t="s">
        <v>24</v>
      </c>
      <c r="CJ63" s="23">
        <f t="shared" ref="CJ63" si="2065">ROUND((((CC63)+(2*CD63)+(3*CE63))/6),0)</f>
        <v>82</v>
      </c>
      <c r="CK63" s="23">
        <f t="shared" si="1596"/>
        <v>8</v>
      </c>
      <c r="CL63" s="138"/>
      <c r="CM63" s="135"/>
      <c r="CN63" s="19">
        <v>80</v>
      </c>
      <c r="CO63" s="20">
        <v>80</v>
      </c>
      <c r="CP63" s="20">
        <v>79</v>
      </c>
      <c r="CQ63" s="23" t="s">
        <v>24</v>
      </c>
      <c r="CR63" s="23" t="s">
        <v>24</v>
      </c>
      <c r="CS63" s="23" t="s">
        <v>24</v>
      </c>
      <c r="CT63" s="23" t="s">
        <v>24</v>
      </c>
      <c r="CU63" s="23">
        <f t="shared" ref="CU63" si="2066">ROUND((((CN63)+(2*CO63)+(3*CP63))/6),0)</f>
        <v>80</v>
      </c>
      <c r="CV63" s="23">
        <f t="shared" si="1598"/>
        <v>8</v>
      </c>
      <c r="CW63" s="138"/>
      <c r="CX63" s="135"/>
      <c r="CY63" s="21">
        <v>80</v>
      </c>
      <c r="CZ63" s="20">
        <v>80</v>
      </c>
      <c r="DA63" s="20">
        <v>80</v>
      </c>
      <c r="DB63" s="23" t="s">
        <v>24</v>
      </c>
      <c r="DC63" s="23" t="s">
        <v>24</v>
      </c>
      <c r="DD63" s="23" t="s">
        <v>24</v>
      </c>
      <c r="DE63" s="23" t="s">
        <v>24</v>
      </c>
      <c r="DF63" s="23">
        <f t="shared" ref="DF63" si="2067">ROUND((((CY63)+(2*CZ63)+(3*DA63))/6),0)</f>
        <v>80</v>
      </c>
      <c r="DG63" s="23">
        <f t="shared" si="1600"/>
        <v>8</v>
      </c>
      <c r="DH63" s="138"/>
      <c r="DI63" s="135"/>
      <c r="DJ63" s="18">
        <v>85</v>
      </c>
      <c r="DK63" s="18">
        <v>85</v>
      </c>
      <c r="DL63" s="18">
        <v>87</v>
      </c>
      <c r="DM63" s="23" t="s">
        <v>24</v>
      </c>
      <c r="DN63" s="23" t="s">
        <v>24</v>
      </c>
      <c r="DO63" s="23" t="s">
        <v>24</v>
      </c>
      <c r="DP63" s="23" t="s">
        <v>24</v>
      </c>
      <c r="DQ63" s="23">
        <f t="shared" ref="DQ63" si="2068">ROUND((((DJ63)+(2*DK63)+(3*DL63))/6),0)</f>
        <v>86</v>
      </c>
      <c r="DR63" s="23">
        <f t="shared" si="1700"/>
        <v>26</v>
      </c>
      <c r="DS63" s="138"/>
      <c r="DT63" s="135"/>
      <c r="DU63" s="7">
        <v>75</v>
      </c>
      <c r="DV63" s="7">
        <v>75</v>
      </c>
      <c r="DW63" s="7">
        <v>75</v>
      </c>
      <c r="DX63" s="23" t="s">
        <v>24</v>
      </c>
      <c r="DY63" s="23" t="s">
        <v>24</v>
      </c>
      <c r="DZ63" s="23" t="s">
        <v>24</v>
      </c>
      <c r="EA63" s="23" t="s">
        <v>24</v>
      </c>
      <c r="EB63" s="23">
        <f t="shared" ref="EB63" si="2069">ROUND((((DU63)+(2*DV63)+(3*DW63))/6),0)</f>
        <v>75</v>
      </c>
      <c r="EC63" s="23">
        <f t="shared" si="1979"/>
        <v>4</v>
      </c>
      <c r="ED63" s="138"/>
      <c r="EE63" s="141"/>
      <c r="EF63" s="22">
        <v>76</v>
      </c>
      <c r="EG63" s="23">
        <v>76</v>
      </c>
      <c r="EH63" s="23">
        <v>76</v>
      </c>
      <c r="EI63" s="23" t="s">
        <v>24</v>
      </c>
      <c r="EJ63" s="23" t="s">
        <v>24</v>
      </c>
      <c r="EK63" s="23" t="s">
        <v>24</v>
      </c>
      <c r="EL63" s="23" t="s">
        <v>24</v>
      </c>
      <c r="EM63" s="23">
        <f t="shared" ref="EM63" si="2070">ROUND((((EF63)+(2*EG63)+(3*EH63))/6),0)</f>
        <v>76</v>
      </c>
      <c r="EN63" s="23">
        <f t="shared" si="1606"/>
        <v>8</v>
      </c>
      <c r="EO63" s="138"/>
      <c r="EP63" s="135"/>
      <c r="EQ63" s="7">
        <v>75</v>
      </c>
      <c r="ER63" s="7">
        <v>75</v>
      </c>
      <c r="ES63" s="7">
        <v>75</v>
      </c>
      <c r="ET63" s="23" t="s">
        <v>24</v>
      </c>
      <c r="EU63" s="23" t="s">
        <v>24</v>
      </c>
      <c r="EV63" s="23" t="s">
        <v>24</v>
      </c>
      <c r="EW63" s="23" t="s">
        <v>24</v>
      </c>
      <c r="EX63" s="23">
        <f t="shared" ref="EX63" si="2071">ROUND((((EQ63)+(2*ER63)+(3*ES63))/6),0)</f>
        <v>75</v>
      </c>
      <c r="EY63" s="23">
        <f t="shared" si="1608"/>
        <v>8</v>
      </c>
      <c r="EZ63" s="138"/>
      <c r="FA63" s="135"/>
      <c r="FB63" s="69">
        <v>80.400000000000006</v>
      </c>
      <c r="FC63" s="70">
        <v>80</v>
      </c>
      <c r="FD63" s="70">
        <v>80.95</v>
      </c>
      <c r="FE63" s="23" t="s">
        <v>24</v>
      </c>
      <c r="FF63" s="23" t="s">
        <v>24</v>
      </c>
      <c r="FG63" s="23" t="s">
        <v>24</v>
      </c>
      <c r="FH63" s="23" t="s">
        <v>24</v>
      </c>
      <c r="FI63" s="23">
        <f t="shared" ref="FI63" si="2072">ROUND((((FB63)+(2*FC63)+(3*FD63))/6),0)</f>
        <v>81</v>
      </c>
      <c r="FJ63" s="23">
        <f t="shared" si="1610"/>
        <v>16</v>
      </c>
      <c r="FK63" s="138"/>
      <c r="FL63" s="135"/>
      <c r="FM63" s="78">
        <v>77.3</v>
      </c>
      <c r="FN63" s="70">
        <v>77</v>
      </c>
      <c r="FO63" s="70">
        <v>77</v>
      </c>
      <c r="FP63" s="23" t="s">
        <v>24</v>
      </c>
      <c r="FQ63" s="23" t="s">
        <v>24</v>
      </c>
      <c r="FR63" s="23" t="s">
        <v>24</v>
      </c>
      <c r="FS63" s="23" t="s">
        <v>24</v>
      </c>
      <c r="FT63" s="23">
        <f t="shared" ref="FT63" si="2073">ROUND((((FM63)+(2*FN63)+(3*FO63))/6),0)</f>
        <v>77</v>
      </c>
      <c r="FU63" s="23">
        <f t="shared" si="1612"/>
        <v>15</v>
      </c>
      <c r="FV63" s="138"/>
      <c r="FW63" s="135"/>
      <c r="FX63" s="22">
        <v>80</v>
      </c>
      <c r="FY63" s="22">
        <v>78</v>
      </c>
      <c r="FZ63" s="22">
        <v>80</v>
      </c>
      <c r="GA63" s="23" t="s">
        <v>24</v>
      </c>
      <c r="GB63" s="23" t="s">
        <v>24</v>
      </c>
      <c r="GC63" s="23" t="s">
        <v>24</v>
      </c>
      <c r="GD63" s="23" t="s">
        <v>24</v>
      </c>
      <c r="GE63" s="23">
        <f t="shared" ref="GE63" si="2074">ROUND((((FX63)+(2*FY63)+(3*FZ63))/6),0)</f>
        <v>79</v>
      </c>
      <c r="GF63" s="23">
        <f t="shared" si="1614"/>
        <v>16</v>
      </c>
      <c r="GG63" s="138"/>
      <c r="GH63" s="135"/>
      <c r="GI63" s="143"/>
      <c r="GJ63" s="146"/>
      <c r="GK63" s="150"/>
      <c r="GL63" s="150"/>
      <c r="GM63" s="150"/>
      <c r="GN63" s="150"/>
      <c r="GO63" s="129"/>
      <c r="GP63" s="132"/>
      <c r="GQ63" s="132"/>
      <c r="GR63" s="129"/>
    </row>
    <row r="64" spans="1:200" ht="15.75" customHeight="1" thickBot="1" x14ac:dyDescent="0.3">
      <c r="A64" s="154">
        <v>20</v>
      </c>
      <c r="B64" s="157" t="s">
        <v>97</v>
      </c>
      <c r="C64" s="10" t="s">
        <v>3</v>
      </c>
      <c r="D64" s="24">
        <v>77</v>
      </c>
      <c r="E64" s="25">
        <v>69</v>
      </c>
      <c r="F64" s="25">
        <v>74</v>
      </c>
      <c r="G64" s="26">
        <f t="shared" si="36"/>
        <v>73</v>
      </c>
      <c r="H64" s="6">
        <f t="shared" ref="H64" si="2075">ROUND(G64*0.4,0)</f>
        <v>29</v>
      </c>
      <c r="I64" s="6" t="s">
        <v>24</v>
      </c>
      <c r="J64" s="6" t="s">
        <v>24</v>
      </c>
      <c r="K64" s="6" t="s">
        <v>24</v>
      </c>
      <c r="L64" s="6" t="s">
        <v>24</v>
      </c>
      <c r="M64" s="136">
        <f t="shared" ref="M64" si="2076">H64+J65+L66</f>
        <v>77</v>
      </c>
      <c r="N64" s="133" t="str">
        <f t="shared" ref="N64" si="2077">IF(M64&gt;=75,"T","TT")</f>
        <v>T</v>
      </c>
      <c r="O64" s="5">
        <v>80</v>
      </c>
      <c r="P64" s="25">
        <v>75</v>
      </c>
      <c r="Q64" s="25">
        <v>59</v>
      </c>
      <c r="R64" s="6">
        <f t="shared" ref="R64" si="2078">ROUND((((O64)+(2*P64)+(3*Q64))/6),0)</f>
        <v>68</v>
      </c>
      <c r="S64" s="6">
        <f t="shared" si="1988"/>
        <v>27</v>
      </c>
      <c r="T64" s="6" t="s">
        <v>24</v>
      </c>
      <c r="U64" s="6" t="s">
        <v>24</v>
      </c>
      <c r="V64" s="6" t="s">
        <v>24</v>
      </c>
      <c r="W64" s="6" t="s">
        <v>24</v>
      </c>
      <c r="X64" s="136">
        <f t="shared" ref="X64" si="2079">S64+U65+W66</f>
        <v>75</v>
      </c>
      <c r="Y64" s="133" t="str">
        <f t="shared" ref="Y64" si="2080">IF(X64&gt;=75,"T","TT")</f>
        <v>T</v>
      </c>
      <c r="Z64" s="24">
        <v>80</v>
      </c>
      <c r="AA64" s="25">
        <v>80</v>
      </c>
      <c r="AB64" s="25">
        <v>80</v>
      </c>
      <c r="AC64" s="6">
        <f t="shared" ref="AC64" si="2081">ROUND((((Z64)+(2*AA64)+(3*AB64))/6),0)</f>
        <v>80</v>
      </c>
      <c r="AD64" s="6">
        <f t="shared" ref="AD64" si="2082">ROUND(AC64*0.3,0)</f>
        <v>24</v>
      </c>
      <c r="AE64" s="6" t="s">
        <v>24</v>
      </c>
      <c r="AF64" s="6" t="s">
        <v>24</v>
      </c>
      <c r="AG64" s="6" t="s">
        <v>24</v>
      </c>
      <c r="AH64" s="6" t="s">
        <v>24</v>
      </c>
      <c r="AI64" s="136">
        <f t="shared" ref="AI64" si="2083">AD64+AF65+AH66</f>
        <v>80</v>
      </c>
      <c r="AJ64" s="133" t="str">
        <f t="shared" ref="AJ64" si="2084">IF(AI64&gt;=75,"T","TT")</f>
        <v>T</v>
      </c>
      <c r="AK64" s="5">
        <v>80</v>
      </c>
      <c r="AL64" s="25">
        <v>50</v>
      </c>
      <c r="AM64" s="25">
        <v>94</v>
      </c>
      <c r="AN64" s="6">
        <f t="shared" ref="AN64" si="2085">ROUND((((AK64)+(2*AL64)+(3*AM64))/6),0)</f>
        <v>77</v>
      </c>
      <c r="AO64" s="6">
        <f t="shared" si="1490"/>
        <v>23</v>
      </c>
      <c r="AP64" s="6" t="s">
        <v>24</v>
      </c>
      <c r="AQ64" s="6" t="s">
        <v>24</v>
      </c>
      <c r="AR64" s="6" t="s">
        <v>24</v>
      </c>
      <c r="AS64" s="6" t="s">
        <v>24</v>
      </c>
      <c r="AT64" s="136">
        <f t="shared" ref="AT64" si="2086">AO64+AQ65+AS66</f>
        <v>76</v>
      </c>
      <c r="AU64" s="133" t="str">
        <f t="shared" ref="AU64" si="2087">IF(AT64&gt;=75,"T","TT")</f>
        <v>T</v>
      </c>
      <c r="AV64" s="63">
        <v>80</v>
      </c>
      <c r="AW64" s="64">
        <v>75</v>
      </c>
      <c r="AX64" s="64">
        <v>83</v>
      </c>
      <c r="AY64" s="6">
        <f t="shared" ref="AY64" si="2088">ROUND((((AV64)+(2*AW64)+(3*AX64))/6),0)</f>
        <v>80</v>
      </c>
      <c r="AZ64" s="6">
        <f t="shared" si="1998"/>
        <v>56</v>
      </c>
      <c r="BA64" s="6" t="s">
        <v>24</v>
      </c>
      <c r="BB64" s="6" t="s">
        <v>24</v>
      </c>
      <c r="BC64" s="6" t="s">
        <v>24</v>
      </c>
      <c r="BD64" s="6" t="s">
        <v>24</v>
      </c>
      <c r="BE64" s="136">
        <f t="shared" ref="BE64" si="2089">AZ64+BB65+BD66</f>
        <v>80</v>
      </c>
      <c r="BF64" s="133" t="str">
        <f t="shared" ref="BF64" si="2090">IF(BE64&gt;=70,"T","TT")</f>
        <v>T</v>
      </c>
      <c r="BG64" s="5">
        <v>82</v>
      </c>
      <c r="BH64" s="25">
        <v>80</v>
      </c>
      <c r="BI64" s="25">
        <v>76</v>
      </c>
      <c r="BJ64" s="6">
        <f t="shared" ref="BJ64" si="2091">ROUND((((BG64)+(2*BH64)+(3*BI64))/6),0)</f>
        <v>78</v>
      </c>
      <c r="BK64" s="6">
        <f t="shared" ref="BK64" si="2092">ROUND(BJ64*0.2,0)</f>
        <v>16</v>
      </c>
      <c r="BL64" s="6" t="s">
        <v>24</v>
      </c>
      <c r="BM64" s="6" t="s">
        <v>24</v>
      </c>
      <c r="BN64" s="6" t="s">
        <v>24</v>
      </c>
      <c r="BO64" s="6" t="s">
        <v>24</v>
      </c>
      <c r="BP64" s="136">
        <f t="shared" ref="BP64" si="2093">BK64+BM65+BO66</f>
        <v>81</v>
      </c>
      <c r="BQ64" s="133" t="str">
        <f t="shared" ref="BQ64" si="2094">IF(BP64&gt;=75,"T","TT")</f>
        <v>T</v>
      </c>
      <c r="BR64" s="24"/>
      <c r="BS64" s="25"/>
      <c r="BT64" s="25"/>
      <c r="BU64" s="6">
        <v>78</v>
      </c>
      <c r="BV64" s="6">
        <f t="shared" ref="BV64" si="2095">ROUND(BU64*0.1,0)</f>
        <v>8</v>
      </c>
      <c r="BW64" s="6" t="s">
        <v>24</v>
      </c>
      <c r="BX64" s="6" t="s">
        <v>24</v>
      </c>
      <c r="BY64" s="6" t="s">
        <v>24</v>
      </c>
      <c r="BZ64" s="6" t="s">
        <v>24</v>
      </c>
      <c r="CA64" s="136">
        <f t="shared" ref="CA64" si="2096">BV64+BX65+BZ66</f>
        <v>81</v>
      </c>
      <c r="CB64" s="133" t="str">
        <f t="shared" ref="CB64" si="2097">IF(CA64&gt;=75,"T","TT")</f>
        <v>T</v>
      </c>
      <c r="CC64" s="5">
        <v>80</v>
      </c>
      <c r="CD64" s="25">
        <v>81</v>
      </c>
      <c r="CE64" s="25">
        <v>82</v>
      </c>
      <c r="CF64" s="6">
        <f t="shared" ref="CF64" si="2098">ROUND((((CC64)+(2*CD64)+(3*CE64))/6),0)</f>
        <v>81</v>
      </c>
      <c r="CG64" s="6">
        <f t="shared" si="1505"/>
        <v>65</v>
      </c>
      <c r="CH64" s="6" t="s">
        <v>24</v>
      </c>
      <c r="CI64" s="6" t="s">
        <v>24</v>
      </c>
      <c r="CJ64" s="6" t="s">
        <v>24</v>
      </c>
      <c r="CK64" s="6" t="s">
        <v>24</v>
      </c>
      <c r="CL64" s="136">
        <f t="shared" ref="CL64" si="2099">CG64+CI65+CK66</f>
        <v>81</v>
      </c>
      <c r="CM64" s="133" t="str">
        <f t="shared" ref="CM64" si="2100">IF(CL64&gt;=75,"T","TT")</f>
        <v>T</v>
      </c>
      <c r="CN64" s="24">
        <v>80</v>
      </c>
      <c r="CO64" s="25">
        <v>78</v>
      </c>
      <c r="CP64" s="25">
        <v>78</v>
      </c>
      <c r="CQ64" s="6">
        <f t="shared" ref="CQ64" si="2101">ROUND((((CN64)+(2*CO64)+(3*CP64))/6),0)</f>
        <v>78</v>
      </c>
      <c r="CR64" s="6">
        <f t="shared" ref="CR64" si="2102">ROUND(CQ64*0.7,0)</f>
        <v>55</v>
      </c>
      <c r="CS64" s="6" t="s">
        <v>24</v>
      </c>
      <c r="CT64" s="6" t="s">
        <v>24</v>
      </c>
      <c r="CU64" s="6" t="s">
        <v>24</v>
      </c>
      <c r="CV64" s="6" t="s">
        <v>24</v>
      </c>
      <c r="CW64" s="136">
        <f t="shared" ref="CW64" si="2103">CR64+CT65+CV66</f>
        <v>79</v>
      </c>
      <c r="CX64" s="133" t="str">
        <f t="shared" ref="CX64" si="2104">IF(CW64&gt;=75,"T","TT")</f>
        <v>T</v>
      </c>
      <c r="CY64" s="5">
        <v>88</v>
      </c>
      <c r="CZ64" s="25">
        <v>95</v>
      </c>
      <c r="DA64" s="25">
        <v>90</v>
      </c>
      <c r="DB64" s="6">
        <f t="shared" ref="DB64" si="2105">ROUND((((CY64)+(2*CZ64)+(3*DA64))/6),0)</f>
        <v>91</v>
      </c>
      <c r="DC64" s="6">
        <f t="shared" ref="DC64" si="2106">ROUND(DB64*0.7,0)</f>
        <v>64</v>
      </c>
      <c r="DD64" s="6" t="s">
        <v>24</v>
      </c>
      <c r="DE64" s="6" t="s">
        <v>24</v>
      </c>
      <c r="DF64" s="6" t="s">
        <v>24</v>
      </c>
      <c r="DG64" s="6" t="s">
        <v>24</v>
      </c>
      <c r="DH64" s="136">
        <f t="shared" ref="DH64" si="2107">DC64+DE65+DG66</f>
        <v>89</v>
      </c>
      <c r="DI64" s="133" t="str">
        <f t="shared" ref="DI64" si="2108">IF(DH64&gt;=75,"T","TT")</f>
        <v>T</v>
      </c>
      <c r="DJ64" s="24">
        <v>82</v>
      </c>
      <c r="DK64" s="25">
        <v>75</v>
      </c>
      <c r="DL64" s="25">
        <v>70</v>
      </c>
      <c r="DM64" s="6">
        <f t="shared" ref="DM64" si="2109">ROUND((((DJ64)+(2*DK64)+(3*DL64))/6),0)</f>
        <v>74</v>
      </c>
      <c r="DN64" s="6">
        <f t="shared" si="1645"/>
        <v>37</v>
      </c>
      <c r="DO64" s="6" t="s">
        <v>24</v>
      </c>
      <c r="DP64" s="6" t="s">
        <v>24</v>
      </c>
      <c r="DQ64" s="6" t="s">
        <v>24</v>
      </c>
      <c r="DR64" s="6" t="s">
        <v>24</v>
      </c>
      <c r="DS64" s="136">
        <f t="shared" ref="DS64" si="2110">DN64+DP65+DR66</f>
        <v>80</v>
      </c>
      <c r="DT64" s="133" t="str">
        <f t="shared" ref="DT64" si="2111">IF(DS64&gt;=75,"T","TT")</f>
        <v>T</v>
      </c>
      <c r="DU64" s="17">
        <v>80</v>
      </c>
      <c r="DV64" s="6">
        <v>80</v>
      </c>
      <c r="DW64" s="6">
        <v>64</v>
      </c>
      <c r="DX64" s="6">
        <f t="shared" ref="DX64" si="2112">ROUND((((DU64)+(2*DV64)+(3*DW64))/6),0)</f>
        <v>72</v>
      </c>
      <c r="DY64" s="6">
        <f t="shared" si="1923"/>
        <v>58</v>
      </c>
      <c r="DZ64" s="6" t="s">
        <v>24</v>
      </c>
      <c r="EA64" s="6" t="s">
        <v>24</v>
      </c>
      <c r="EB64" s="6" t="s">
        <v>24</v>
      </c>
      <c r="EC64" s="6" t="s">
        <v>24</v>
      </c>
      <c r="ED64" s="136">
        <f t="shared" ref="ED64" si="2113">DY64+EA65+EC66</f>
        <v>74</v>
      </c>
      <c r="EE64" s="133" t="str">
        <f t="shared" ref="EE64" si="2114">IF(ED64&gt;=70,"T","TT")</f>
        <v>T</v>
      </c>
      <c r="EF64" s="16">
        <v>90</v>
      </c>
      <c r="EG64" s="6">
        <v>86</v>
      </c>
      <c r="EH64" s="6">
        <v>88</v>
      </c>
      <c r="EI64" s="6">
        <f t="shared" ref="EI64" si="2115">ROUND((((EF64)+(2*EG64)+(3*EH64))/6),0)</f>
        <v>88</v>
      </c>
      <c r="EJ64" s="6">
        <f t="shared" si="1525"/>
        <v>53</v>
      </c>
      <c r="EK64" s="6" t="s">
        <v>24</v>
      </c>
      <c r="EL64" s="6" t="s">
        <v>24</v>
      </c>
      <c r="EM64" s="6" t="s">
        <v>24</v>
      </c>
      <c r="EN64" s="6" t="s">
        <v>24</v>
      </c>
      <c r="EO64" s="136">
        <f t="shared" si="2021"/>
        <v>86</v>
      </c>
      <c r="EP64" s="133" t="str">
        <f t="shared" ref="EP64" si="2116">IF(EO64&gt;=70,"T","TT")</f>
        <v>T</v>
      </c>
      <c r="EQ64" s="17">
        <v>77</v>
      </c>
      <c r="ER64" s="17">
        <v>77</v>
      </c>
      <c r="ES64" s="6">
        <v>72</v>
      </c>
      <c r="ET64" s="6">
        <f t="shared" ref="ET64" si="2117">ROUND((((EQ64)+(2*ER64)+(3*ES64))/6),0)</f>
        <v>75</v>
      </c>
      <c r="EU64" s="6">
        <f t="shared" si="1528"/>
        <v>53</v>
      </c>
      <c r="EV64" s="6" t="s">
        <v>24</v>
      </c>
      <c r="EW64" s="6" t="s">
        <v>24</v>
      </c>
      <c r="EX64" s="6" t="s">
        <v>24</v>
      </c>
      <c r="EY64" s="6" t="s">
        <v>24</v>
      </c>
      <c r="EZ64" s="136">
        <f t="shared" ref="EZ64" si="2118">EU64+EW65+EY66</f>
        <v>77</v>
      </c>
      <c r="FA64" s="133" t="str">
        <f t="shared" ref="FA64" si="2119">IF(EZ64&gt;=70,"T","TT")</f>
        <v>T</v>
      </c>
      <c r="FB64" s="71">
        <v>80.5</v>
      </c>
      <c r="FC64" s="26">
        <v>80</v>
      </c>
      <c r="FD64" s="26">
        <v>68</v>
      </c>
      <c r="FE64" s="6">
        <f t="shared" ref="FE64" si="2120">ROUND((((FB64)+(2*FC64)+(3*FD64))/6),0)</f>
        <v>74</v>
      </c>
      <c r="FF64" s="6">
        <f t="shared" si="1532"/>
        <v>22</v>
      </c>
      <c r="FG64" s="6" t="s">
        <v>24</v>
      </c>
      <c r="FH64" s="6" t="s">
        <v>24</v>
      </c>
      <c r="FI64" s="6" t="s">
        <v>24</v>
      </c>
      <c r="FJ64" s="6" t="s">
        <v>24</v>
      </c>
      <c r="FK64" s="136">
        <f t="shared" ref="FK64" si="2121">FF64+FH65+FJ66</f>
        <v>77</v>
      </c>
      <c r="FL64" s="133" t="str">
        <f t="shared" ref="FL64" si="2122">IF(FK64&gt;=75,"T","TT")</f>
        <v>T</v>
      </c>
      <c r="FM64" s="76">
        <v>94.5</v>
      </c>
      <c r="FN64" s="26">
        <v>78</v>
      </c>
      <c r="FO64" s="6">
        <v>92</v>
      </c>
      <c r="FP64" s="6">
        <f t="shared" ref="FP64" si="2123">ROUND((((FM64)+(2*FN64)+(3*FO64))/6),0)</f>
        <v>88</v>
      </c>
      <c r="FQ64" s="6">
        <f t="shared" si="1536"/>
        <v>35</v>
      </c>
      <c r="FR64" s="6" t="s">
        <v>24</v>
      </c>
      <c r="FS64" s="6" t="s">
        <v>24</v>
      </c>
      <c r="FT64" s="6" t="s">
        <v>24</v>
      </c>
      <c r="FU64" s="6" t="s">
        <v>24</v>
      </c>
      <c r="FV64" s="136">
        <f t="shared" ref="FV64" si="2124">FQ64+FS65+FU66</f>
        <v>82</v>
      </c>
      <c r="FW64" s="133" t="str">
        <f t="shared" ref="FW64" si="2125">IF(FV64&gt;=75,"T","TT")</f>
        <v>T</v>
      </c>
      <c r="FX64" s="16">
        <v>80</v>
      </c>
      <c r="FY64" s="6">
        <v>86</v>
      </c>
      <c r="FZ64" s="6">
        <v>98</v>
      </c>
      <c r="GA64" s="6">
        <f t="shared" ref="GA64" si="2126">ROUND((((FX64)+(2*FY64)+(3*FZ64))/6),0)</f>
        <v>91</v>
      </c>
      <c r="GB64" s="6">
        <f t="shared" si="1540"/>
        <v>27</v>
      </c>
      <c r="GC64" s="6" t="s">
        <v>24</v>
      </c>
      <c r="GD64" s="6" t="s">
        <v>24</v>
      </c>
      <c r="GE64" s="6" t="s">
        <v>24</v>
      </c>
      <c r="GF64" s="6" t="s">
        <v>24</v>
      </c>
      <c r="GG64" s="136">
        <f t="shared" ref="GG64" si="2127">GB64+GD65+GF66</f>
        <v>83</v>
      </c>
      <c r="GH64" s="133" t="str">
        <f t="shared" ref="GH64:GH136" si="2128">IF(GG64&gt;=75,"T","TT")</f>
        <v>T</v>
      </c>
      <c r="GI64" s="142">
        <f>M64+X64+AI64+AT64+BE64+BP64+CA64+CL64+CW64+DH64+DS64+ED64+EO64+EZ64+FK64+FV64+GG64</f>
        <v>1358</v>
      </c>
      <c r="GJ64" s="145">
        <f t="shared" si="102"/>
        <v>79.882352941176464</v>
      </c>
      <c r="GK64" s="148">
        <f t="shared" ref="GK64" si="2129">17-GL64</f>
        <v>17</v>
      </c>
      <c r="GL64" s="148">
        <f t="shared" ref="GL64" si="2130">COUNTIF(C64:GH64,"TT")</f>
        <v>0</v>
      </c>
      <c r="GM64" s="148" t="str">
        <f t="shared" ref="GM64" si="2131">IF(GL64&lt;=3,"N","TN")</f>
        <v>N</v>
      </c>
      <c r="GN64" s="148">
        <f>RANK(GI64,$GI$7:$GI$138,0)</f>
        <v>2</v>
      </c>
      <c r="GO64" s="127" t="str">
        <f t="shared" ref="GO64" si="2132">IF(AND(AI64&gt;=75,AT64&gt;=75,FV64&gt;=75),"YA","TIDAK")</f>
        <v>YA</v>
      </c>
      <c r="GP64" s="130" t="str">
        <f t="shared" ref="GP64" si="2133">IF(AND(BE64&gt;=70,ED64&gt;=70,EO64&gt;=70,EZ64&gt;=70),"YA","TIDAK")</f>
        <v>YA</v>
      </c>
      <c r="GQ64" s="130" t="str">
        <f t="shared" ref="GQ64" si="2134">IF(AND(CL64&gt;=75,CW64&gt;=75,DH64&gt;=75,DS64&gt;=75),"YA","TIDAK")</f>
        <v>YA</v>
      </c>
      <c r="GR64" s="127"/>
    </row>
    <row r="65" spans="1:200" ht="15.75" customHeight="1" thickBot="1" x14ac:dyDescent="0.3">
      <c r="A65" s="155"/>
      <c r="B65" s="158"/>
      <c r="C65" s="11" t="s">
        <v>4</v>
      </c>
      <c r="D65" s="18">
        <v>75</v>
      </c>
      <c r="E65" s="8">
        <v>75</v>
      </c>
      <c r="F65" s="8">
        <v>80</v>
      </c>
      <c r="G65" s="26" t="s">
        <v>24</v>
      </c>
      <c r="H65" s="8" t="s">
        <v>24</v>
      </c>
      <c r="I65" s="8">
        <f t="shared" ref="I65" si="2135">ROUND((((D65)+(2*E65)+(3*F65))/6),0)</f>
        <v>78</v>
      </c>
      <c r="J65" s="8">
        <f t="shared" ref="J65" si="2136">ROUND(I65*0.25,0)</f>
        <v>20</v>
      </c>
      <c r="K65" s="8" t="s">
        <v>24</v>
      </c>
      <c r="L65" s="8" t="s">
        <v>24</v>
      </c>
      <c r="M65" s="137"/>
      <c r="N65" s="134"/>
      <c r="O65" s="7">
        <v>75</v>
      </c>
      <c r="P65" s="7">
        <v>75</v>
      </c>
      <c r="Q65" s="7">
        <v>75</v>
      </c>
      <c r="R65" s="8" t="s">
        <v>24</v>
      </c>
      <c r="S65" s="8" t="s">
        <v>24</v>
      </c>
      <c r="T65" s="8">
        <f t="shared" ref="T65" si="2137">ROUND((((O65)+(2*P65)+(3*Q65))/6),0)</f>
        <v>75</v>
      </c>
      <c r="U65" s="8">
        <f t="shared" si="2043"/>
        <v>8</v>
      </c>
      <c r="V65" s="8" t="s">
        <v>24</v>
      </c>
      <c r="W65" s="8" t="s">
        <v>24</v>
      </c>
      <c r="X65" s="137"/>
      <c r="Y65" s="134"/>
      <c r="Z65" s="18">
        <v>80</v>
      </c>
      <c r="AA65" s="8">
        <v>78</v>
      </c>
      <c r="AB65" s="8">
        <v>80</v>
      </c>
      <c r="AC65" s="8" t="s">
        <v>24</v>
      </c>
      <c r="AD65" s="8" t="s">
        <v>24</v>
      </c>
      <c r="AE65" s="8">
        <f t="shared" ref="AE65" si="2138">ROUND((((Z65)+(2*AA65)+(3*AB65))/6),0)</f>
        <v>79</v>
      </c>
      <c r="AF65" s="8">
        <f t="shared" ref="AF65" si="2139">ROUND(AE65*0.5,0)</f>
        <v>40</v>
      </c>
      <c r="AG65" s="8" t="s">
        <v>24</v>
      </c>
      <c r="AH65" s="8" t="s">
        <v>24</v>
      </c>
      <c r="AI65" s="137"/>
      <c r="AJ65" s="134"/>
      <c r="AK65" s="7">
        <v>75</v>
      </c>
      <c r="AL65" s="7">
        <v>75</v>
      </c>
      <c r="AM65" s="7">
        <v>75</v>
      </c>
      <c r="AN65" s="8" t="s">
        <v>24</v>
      </c>
      <c r="AO65" s="8" t="s">
        <v>24</v>
      </c>
      <c r="AP65" s="8">
        <f t="shared" ref="AP65" si="2140">ROUND((((AK65)+(2*AL65)+(3*AM65))/6),0)</f>
        <v>75</v>
      </c>
      <c r="AQ65" s="8">
        <f t="shared" si="1556"/>
        <v>38</v>
      </c>
      <c r="AR65" s="8" t="s">
        <v>24</v>
      </c>
      <c r="AS65" s="8" t="s">
        <v>24</v>
      </c>
      <c r="AT65" s="137"/>
      <c r="AU65" s="134"/>
      <c r="AV65" s="18">
        <v>80</v>
      </c>
      <c r="AW65" s="18">
        <v>80</v>
      </c>
      <c r="AX65" s="18">
        <v>80</v>
      </c>
      <c r="AY65" s="8" t="s">
        <v>24</v>
      </c>
      <c r="AZ65" s="8" t="s">
        <v>24</v>
      </c>
      <c r="BA65" s="8">
        <f t="shared" ref="BA65" si="2141">ROUND((((AV65)+(2*AW65)+(3*AX65))/6),0)</f>
        <v>80</v>
      </c>
      <c r="BB65" s="8">
        <f t="shared" si="2047"/>
        <v>8</v>
      </c>
      <c r="BC65" s="8" t="s">
        <v>24</v>
      </c>
      <c r="BD65" s="8" t="s">
        <v>24</v>
      </c>
      <c r="BE65" s="137"/>
      <c r="BF65" s="134"/>
      <c r="BG65" s="7">
        <v>82</v>
      </c>
      <c r="BH65" s="8">
        <v>82</v>
      </c>
      <c r="BI65" s="8">
        <v>79</v>
      </c>
      <c r="BJ65" s="8" t="s">
        <v>24</v>
      </c>
      <c r="BK65" s="8" t="s">
        <v>24</v>
      </c>
      <c r="BL65" s="8">
        <f t="shared" ref="BL65" si="2142">ROUND((((BG65)+(2*BH65)+(3*BI65))/6),0)</f>
        <v>81</v>
      </c>
      <c r="BM65" s="8">
        <f t="shared" ref="BM65" si="2143">ROUND(BL65*0.5,0)</f>
        <v>41</v>
      </c>
      <c r="BN65" s="8" t="s">
        <v>24</v>
      </c>
      <c r="BO65" s="8" t="s">
        <v>24</v>
      </c>
      <c r="BP65" s="137"/>
      <c r="BQ65" s="134"/>
      <c r="BR65" s="18"/>
      <c r="BS65" s="8"/>
      <c r="BT65" s="8"/>
      <c r="BU65" s="8" t="s">
        <v>24</v>
      </c>
      <c r="BV65" s="8" t="s">
        <v>24</v>
      </c>
      <c r="BW65" s="8">
        <v>81</v>
      </c>
      <c r="BX65" s="8">
        <f t="shared" ref="BX65" si="2144">ROUND(BW65*0.5,0)</f>
        <v>41</v>
      </c>
      <c r="BY65" s="8" t="s">
        <v>24</v>
      </c>
      <c r="BZ65" s="8" t="s">
        <v>24</v>
      </c>
      <c r="CA65" s="137"/>
      <c r="CB65" s="134"/>
      <c r="CC65" s="7">
        <v>80</v>
      </c>
      <c r="CD65" s="7">
        <v>80</v>
      </c>
      <c r="CE65" s="7">
        <v>84</v>
      </c>
      <c r="CF65" s="8" t="s">
        <v>24</v>
      </c>
      <c r="CG65" s="8" t="s">
        <v>24</v>
      </c>
      <c r="CH65" s="8">
        <f t="shared" ref="CH65" si="2145">ROUND((((CC65)+(2*CD65)+(3*CE65))/6),0)</f>
        <v>82</v>
      </c>
      <c r="CI65" s="8">
        <f t="shared" si="1563"/>
        <v>8</v>
      </c>
      <c r="CJ65" s="8" t="s">
        <v>24</v>
      </c>
      <c r="CK65" s="8" t="s">
        <v>24</v>
      </c>
      <c r="CL65" s="137"/>
      <c r="CM65" s="134"/>
      <c r="CN65" s="18">
        <v>82</v>
      </c>
      <c r="CO65" s="8">
        <v>77</v>
      </c>
      <c r="CP65" s="8">
        <v>78</v>
      </c>
      <c r="CQ65" s="8" t="s">
        <v>24</v>
      </c>
      <c r="CR65" s="8" t="s">
        <v>24</v>
      </c>
      <c r="CS65" s="8">
        <f t="shared" ref="CS65" si="2146">ROUND((((CN65)+(2*CO65)+(3*CP65))/6),0)</f>
        <v>78</v>
      </c>
      <c r="CT65" s="8">
        <f t="shared" ref="CT65" si="2147">ROUND(CS65*0.2,0)</f>
        <v>16</v>
      </c>
      <c r="CU65" s="8" t="s">
        <v>24</v>
      </c>
      <c r="CV65" s="8" t="s">
        <v>24</v>
      </c>
      <c r="CW65" s="137"/>
      <c r="CX65" s="134"/>
      <c r="CY65" s="7">
        <v>85</v>
      </c>
      <c r="CZ65" s="8">
        <v>85</v>
      </c>
      <c r="DA65" s="8">
        <v>80</v>
      </c>
      <c r="DB65" s="8" t="s">
        <v>24</v>
      </c>
      <c r="DC65" s="8" t="s">
        <v>24</v>
      </c>
      <c r="DD65" s="8">
        <f t="shared" ref="DD65" si="2148">ROUND((((CY65)+(2*CZ65)+(3*DA65))/6),0)</f>
        <v>83</v>
      </c>
      <c r="DE65" s="8">
        <f t="shared" ref="DE65" si="2149">ROUND(DD65*0.2,0)</f>
        <v>17</v>
      </c>
      <c r="DF65" s="8" t="s">
        <v>24</v>
      </c>
      <c r="DG65" s="8" t="s">
        <v>24</v>
      </c>
      <c r="DH65" s="137"/>
      <c r="DI65" s="134"/>
      <c r="DJ65" s="18">
        <v>85</v>
      </c>
      <c r="DK65" s="18">
        <v>85</v>
      </c>
      <c r="DL65" s="18">
        <v>86</v>
      </c>
      <c r="DM65" s="8" t="s">
        <v>24</v>
      </c>
      <c r="DN65" s="8" t="s">
        <v>24</v>
      </c>
      <c r="DO65" s="8">
        <f t="shared" ref="DO65" si="2150">ROUND((((DJ65)+(2*DK65)+(3*DL65))/6),0)</f>
        <v>86</v>
      </c>
      <c r="DP65" s="8">
        <f t="shared" si="1682"/>
        <v>17</v>
      </c>
      <c r="DQ65" s="8" t="s">
        <v>24</v>
      </c>
      <c r="DR65" s="8" t="s">
        <v>24</v>
      </c>
      <c r="DS65" s="137"/>
      <c r="DT65" s="134"/>
      <c r="DU65" s="7">
        <v>80</v>
      </c>
      <c r="DV65" s="7">
        <v>80</v>
      </c>
      <c r="DW65" s="7">
        <v>80</v>
      </c>
      <c r="DX65" s="8" t="s">
        <v>24</v>
      </c>
      <c r="DY65" s="8" t="s">
        <v>24</v>
      </c>
      <c r="DZ65" s="8">
        <f t="shared" ref="DZ65" si="2151">ROUND((((DU65)+(2*DV65)+(3*DW65))/6),0)</f>
        <v>80</v>
      </c>
      <c r="EA65" s="8">
        <f t="shared" si="1960"/>
        <v>12</v>
      </c>
      <c r="EB65" s="8" t="s">
        <v>24</v>
      </c>
      <c r="EC65" s="8" t="s">
        <v>24</v>
      </c>
      <c r="ED65" s="137"/>
      <c r="EE65" s="134"/>
      <c r="EF65" s="18">
        <v>80</v>
      </c>
      <c r="EG65" s="8">
        <v>80</v>
      </c>
      <c r="EH65" s="8">
        <v>80</v>
      </c>
      <c r="EI65" s="8" t="s">
        <v>24</v>
      </c>
      <c r="EJ65" s="8" t="s">
        <v>24</v>
      </c>
      <c r="EK65" s="8">
        <f t="shared" ref="EK65" si="2152">ROUND((((EF65)+(2*EG65)+(3*EH65))/6),0)</f>
        <v>80</v>
      </c>
      <c r="EL65" s="8">
        <f t="shared" si="1573"/>
        <v>24</v>
      </c>
      <c r="EM65" s="8" t="s">
        <v>24</v>
      </c>
      <c r="EN65" s="8" t="s">
        <v>24</v>
      </c>
      <c r="EO65" s="137"/>
      <c r="EP65" s="134"/>
      <c r="EQ65" s="7">
        <v>79</v>
      </c>
      <c r="ER65" s="7">
        <v>79</v>
      </c>
      <c r="ES65" s="7">
        <v>79</v>
      </c>
      <c r="ET65" s="8" t="s">
        <v>24</v>
      </c>
      <c r="EU65" s="8" t="s">
        <v>24</v>
      </c>
      <c r="EV65" s="8">
        <f t="shared" ref="EV65" si="2153">ROUND((((EQ65)+(2*ER65)+(3*ES65))/6),0)</f>
        <v>79</v>
      </c>
      <c r="EW65" s="8">
        <f t="shared" si="1575"/>
        <v>16</v>
      </c>
      <c r="EX65" s="8" t="s">
        <v>24</v>
      </c>
      <c r="EY65" s="8" t="s">
        <v>24</v>
      </c>
      <c r="EZ65" s="137"/>
      <c r="FA65" s="134"/>
      <c r="FB65" s="66">
        <v>75.52</v>
      </c>
      <c r="FC65" s="29">
        <v>75</v>
      </c>
      <c r="FD65" s="29">
        <v>76.069999999999993</v>
      </c>
      <c r="FE65" s="8" t="s">
        <v>24</v>
      </c>
      <c r="FF65" s="8" t="s">
        <v>24</v>
      </c>
      <c r="FG65" s="8">
        <f t="shared" ref="FG65" si="2154">ROUND((((FB65)+(2*FC65)+(3*FD65))/6),0)</f>
        <v>76</v>
      </c>
      <c r="FH65" s="8">
        <f t="shared" si="1577"/>
        <v>38</v>
      </c>
      <c r="FI65" s="8" t="s">
        <v>24</v>
      </c>
      <c r="FJ65" s="8" t="s">
        <v>24</v>
      </c>
      <c r="FK65" s="137"/>
      <c r="FL65" s="134"/>
      <c r="FM65" s="74">
        <v>78.900000000000006</v>
      </c>
      <c r="FN65" s="29">
        <v>78</v>
      </c>
      <c r="FO65" s="29">
        <v>78</v>
      </c>
      <c r="FP65" s="8" t="s">
        <v>24</v>
      </c>
      <c r="FQ65" s="8" t="s">
        <v>24</v>
      </c>
      <c r="FR65" s="8">
        <f t="shared" ref="FR65" si="2155">ROUND((((FM65)+(2*FN65)+(3*FO65))/6),0)</f>
        <v>78</v>
      </c>
      <c r="FS65" s="8">
        <f t="shared" si="1579"/>
        <v>31</v>
      </c>
      <c r="FT65" s="8" t="s">
        <v>24</v>
      </c>
      <c r="FU65" s="8" t="s">
        <v>24</v>
      </c>
      <c r="FV65" s="137"/>
      <c r="FW65" s="134"/>
      <c r="FX65" s="18">
        <v>80</v>
      </c>
      <c r="FY65" s="18">
        <v>78</v>
      </c>
      <c r="FZ65" s="18">
        <v>80</v>
      </c>
      <c r="GA65" s="8" t="s">
        <v>24</v>
      </c>
      <c r="GB65" s="8" t="s">
        <v>24</v>
      </c>
      <c r="GC65" s="8">
        <f t="shared" ref="GC65" si="2156">ROUND((((FX65)+(2*FY65)+(3*FZ65))/6),0)</f>
        <v>79</v>
      </c>
      <c r="GD65" s="8">
        <f t="shared" si="1581"/>
        <v>40</v>
      </c>
      <c r="GE65" s="8" t="s">
        <v>24</v>
      </c>
      <c r="GF65" s="8" t="s">
        <v>24</v>
      </c>
      <c r="GG65" s="137"/>
      <c r="GH65" s="134"/>
      <c r="GI65" s="143"/>
      <c r="GJ65" s="146"/>
      <c r="GK65" s="149"/>
      <c r="GL65" s="149"/>
      <c r="GM65" s="149"/>
      <c r="GN65" s="149"/>
      <c r="GO65" s="128"/>
      <c r="GP65" s="131"/>
      <c r="GQ65" s="131"/>
      <c r="GR65" s="128"/>
    </row>
    <row r="66" spans="1:200" ht="15.75" customHeight="1" thickBot="1" x14ac:dyDescent="0.3">
      <c r="A66" s="156"/>
      <c r="B66" s="159"/>
      <c r="C66" s="12" t="s">
        <v>5</v>
      </c>
      <c r="D66" s="22">
        <v>80</v>
      </c>
      <c r="E66" s="23">
        <v>78</v>
      </c>
      <c r="F66" s="23">
        <v>83</v>
      </c>
      <c r="G66" s="26" t="s">
        <v>24</v>
      </c>
      <c r="H66" s="20" t="s">
        <v>24</v>
      </c>
      <c r="I66" s="20" t="s">
        <v>24</v>
      </c>
      <c r="J66" s="20" t="s">
        <v>24</v>
      </c>
      <c r="K66" s="20">
        <f t="shared" ref="K66" si="2157">ROUND((((D66)+(2*E66)+(3*F66))/6),0)</f>
        <v>81</v>
      </c>
      <c r="L66" s="20">
        <f t="shared" ref="L66" si="2158">ROUND(K66*0.35,0)</f>
        <v>28</v>
      </c>
      <c r="M66" s="138"/>
      <c r="N66" s="135"/>
      <c r="O66" s="9">
        <v>80</v>
      </c>
      <c r="P66" s="9">
        <v>80</v>
      </c>
      <c r="Q66" s="9">
        <v>80</v>
      </c>
      <c r="R66" s="20" t="s">
        <v>24</v>
      </c>
      <c r="S66" s="20" t="s">
        <v>24</v>
      </c>
      <c r="T66" s="20" t="s">
        <v>24</v>
      </c>
      <c r="U66" s="20" t="s">
        <v>24</v>
      </c>
      <c r="V66" s="20">
        <f t="shared" ref="V66" si="2159">ROUND((((O66)+(2*P66)+(3*Q66))/6),0)</f>
        <v>80</v>
      </c>
      <c r="W66" s="20">
        <f t="shared" si="2060"/>
        <v>40</v>
      </c>
      <c r="X66" s="138"/>
      <c r="Y66" s="135"/>
      <c r="Z66" s="22">
        <v>83</v>
      </c>
      <c r="AA66" s="23">
        <v>80</v>
      </c>
      <c r="AB66" s="23">
        <v>82</v>
      </c>
      <c r="AC66" s="20" t="s">
        <v>24</v>
      </c>
      <c r="AD66" s="20" t="s">
        <v>24</v>
      </c>
      <c r="AE66" s="20" t="s">
        <v>24</v>
      </c>
      <c r="AF66" s="20" t="s">
        <v>24</v>
      </c>
      <c r="AG66" s="20">
        <f t="shared" ref="AG66" si="2160">ROUND((((Z66)+(2*AA66)+(3*AB66))/6),0)</f>
        <v>82</v>
      </c>
      <c r="AH66" s="20">
        <f t="shared" ref="AH66" si="2161">ROUND(AG66*0.2,0)</f>
        <v>16</v>
      </c>
      <c r="AI66" s="138"/>
      <c r="AJ66" s="135"/>
      <c r="AK66" s="9">
        <v>73</v>
      </c>
      <c r="AL66" s="9">
        <v>73</v>
      </c>
      <c r="AM66" s="9">
        <v>73</v>
      </c>
      <c r="AN66" s="20" t="s">
        <v>24</v>
      </c>
      <c r="AO66" s="20" t="s">
        <v>24</v>
      </c>
      <c r="AP66" s="20" t="s">
        <v>24</v>
      </c>
      <c r="AQ66" s="20" t="s">
        <v>24</v>
      </c>
      <c r="AR66" s="20">
        <f t="shared" ref="AR66" si="2162">ROUND((((AK66)+(2*AL66)+(3*AM66))/6),0)</f>
        <v>73</v>
      </c>
      <c r="AS66" s="20">
        <f t="shared" si="1589"/>
        <v>15</v>
      </c>
      <c r="AT66" s="138"/>
      <c r="AU66" s="135"/>
      <c r="AV66" s="18">
        <v>80</v>
      </c>
      <c r="AW66" s="18">
        <v>80</v>
      </c>
      <c r="AX66" s="18">
        <v>80</v>
      </c>
      <c r="AY66" s="20" t="s">
        <v>24</v>
      </c>
      <c r="AZ66" s="20" t="s">
        <v>24</v>
      </c>
      <c r="BA66" s="20" t="s">
        <v>24</v>
      </c>
      <c r="BB66" s="20" t="s">
        <v>24</v>
      </c>
      <c r="BC66" s="20">
        <f t="shared" ref="BC66" si="2163">ROUND((((AV66)+(2*AW66)+(3*AX66))/6),0)</f>
        <v>80</v>
      </c>
      <c r="BD66" s="20">
        <f t="shared" si="2064"/>
        <v>16</v>
      </c>
      <c r="BE66" s="138"/>
      <c r="BF66" s="135"/>
      <c r="BG66" s="9">
        <v>80</v>
      </c>
      <c r="BH66" s="23">
        <v>80</v>
      </c>
      <c r="BI66" s="23">
        <v>80</v>
      </c>
      <c r="BJ66" s="23" t="s">
        <v>24</v>
      </c>
      <c r="BK66" s="23" t="s">
        <v>24</v>
      </c>
      <c r="BL66" s="23" t="s">
        <v>24</v>
      </c>
      <c r="BM66" s="23" t="s">
        <v>24</v>
      </c>
      <c r="BN66" s="23">
        <f t="shared" ref="BN66" si="2164">ROUND((((BG66)+(2*BH66)+(3*BI66))/6),0)</f>
        <v>80</v>
      </c>
      <c r="BO66" s="23">
        <f t="shared" ref="BO66" si="2165">ROUND(BN66*0.3,0)</f>
        <v>24</v>
      </c>
      <c r="BP66" s="138"/>
      <c r="BQ66" s="135"/>
      <c r="BR66" s="22"/>
      <c r="BS66" s="23"/>
      <c r="BT66" s="23"/>
      <c r="BU66" s="23" t="s">
        <v>24</v>
      </c>
      <c r="BV66" s="23" t="s">
        <v>24</v>
      </c>
      <c r="BW66" s="23" t="s">
        <v>24</v>
      </c>
      <c r="BX66" s="23" t="s">
        <v>24</v>
      </c>
      <c r="BY66" s="23">
        <v>79</v>
      </c>
      <c r="BZ66" s="23">
        <f t="shared" ref="BZ66" si="2166">ROUND(BY66*0.4,0)</f>
        <v>32</v>
      </c>
      <c r="CA66" s="138"/>
      <c r="CB66" s="135"/>
      <c r="CC66" s="7">
        <v>80</v>
      </c>
      <c r="CD66" s="7">
        <v>80</v>
      </c>
      <c r="CE66" s="7">
        <v>82</v>
      </c>
      <c r="CF66" s="23" t="s">
        <v>24</v>
      </c>
      <c r="CG66" s="23" t="s">
        <v>24</v>
      </c>
      <c r="CH66" s="23" t="s">
        <v>24</v>
      </c>
      <c r="CI66" s="23" t="s">
        <v>24</v>
      </c>
      <c r="CJ66" s="23">
        <f t="shared" ref="CJ66" si="2167">ROUND((((CC66)+(2*CD66)+(3*CE66))/6),0)</f>
        <v>81</v>
      </c>
      <c r="CK66" s="23">
        <f t="shared" si="1596"/>
        <v>8</v>
      </c>
      <c r="CL66" s="138"/>
      <c r="CM66" s="135"/>
      <c r="CN66" s="22">
        <v>80</v>
      </c>
      <c r="CO66" s="23">
        <v>80</v>
      </c>
      <c r="CP66" s="23">
        <v>78</v>
      </c>
      <c r="CQ66" s="23" t="s">
        <v>24</v>
      </c>
      <c r="CR66" s="23" t="s">
        <v>24</v>
      </c>
      <c r="CS66" s="23" t="s">
        <v>24</v>
      </c>
      <c r="CT66" s="23" t="s">
        <v>24</v>
      </c>
      <c r="CU66" s="23">
        <f t="shared" ref="CU66" si="2168">ROUND((((CN66)+(2*CO66)+(3*CP66))/6),0)</f>
        <v>79</v>
      </c>
      <c r="CV66" s="23">
        <f t="shared" ref="CV66" si="2169">ROUND(CU66*0.1,0)</f>
        <v>8</v>
      </c>
      <c r="CW66" s="138"/>
      <c r="CX66" s="135"/>
      <c r="CY66" s="9">
        <v>80</v>
      </c>
      <c r="CZ66" s="23">
        <v>85</v>
      </c>
      <c r="DA66" s="23">
        <v>80</v>
      </c>
      <c r="DB66" s="23" t="s">
        <v>24</v>
      </c>
      <c r="DC66" s="23" t="s">
        <v>24</v>
      </c>
      <c r="DD66" s="23" t="s">
        <v>24</v>
      </c>
      <c r="DE66" s="23" t="s">
        <v>24</v>
      </c>
      <c r="DF66" s="23">
        <f t="shared" ref="DF66" si="2170">ROUND((((CY66)+(2*CZ66)+(3*DA66))/6),0)</f>
        <v>82</v>
      </c>
      <c r="DG66" s="23">
        <f t="shared" ref="DG66" si="2171">ROUND(DF66*0.1,0)</f>
        <v>8</v>
      </c>
      <c r="DH66" s="138"/>
      <c r="DI66" s="135"/>
      <c r="DJ66" s="18">
        <v>85</v>
      </c>
      <c r="DK66" s="18">
        <v>85</v>
      </c>
      <c r="DL66" s="18">
        <v>86</v>
      </c>
      <c r="DM66" s="20" t="s">
        <v>24</v>
      </c>
      <c r="DN66" s="20" t="s">
        <v>24</v>
      </c>
      <c r="DO66" s="20" t="s">
        <v>24</v>
      </c>
      <c r="DP66" s="20" t="s">
        <v>24</v>
      </c>
      <c r="DQ66" s="20">
        <f t="shared" ref="DQ66" si="2172">ROUND((((DJ66)+(2*DK66)+(3*DL66))/6),0)</f>
        <v>86</v>
      </c>
      <c r="DR66" s="20">
        <f t="shared" si="1700"/>
        <v>26</v>
      </c>
      <c r="DS66" s="138"/>
      <c r="DT66" s="135"/>
      <c r="DU66" s="21">
        <v>78</v>
      </c>
      <c r="DV66" s="21">
        <v>78</v>
      </c>
      <c r="DW66" s="21">
        <v>78</v>
      </c>
      <c r="DX66" s="20" t="s">
        <v>24</v>
      </c>
      <c r="DY66" s="20" t="s">
        <v>24</v>
      </c>
      <c r="DZ66" s="20" t="s">
        <v>24</v>
      </c>
      <c r="EA66" s="20" t="s">
        <v>24</v>
      </c>
      <c r="EB66" s="20">
        <f t="shared" ref="EB66" si="2173">ROUND((((DU66)+(2*DV66)+(3*DW66))/6),0)</f>
        <v>78</v>
      </c>
      <c r="EC66" s="20">
        <f t="shared" si="1979"/>
        <v>4</v>
      </c>
      <c r="ED66" s="138"/>
      <c r="EE66" s="135"/>
      <c r="EF66" s="19">
        <v>86</v>
      </c>
      <c r="EG66" s="20">
        <v>86</v>
      </c>
      <c r="EH66" s="20">
        <v>86</v>
      </c>
      <c r="EI66" s="20" t="s">
        <v>24</v>
      </c>
      <c r="EJ66" s="20" t="s">
        <v>24</v>
      </c>
      <c r="EK66" s="20" t="s">
        <v>24</v>
      </c>
      <c r="EL66" s="20" t="s">
        <v>24</v>
      </c>
      <c r="EM66" s="20">
        <f t="shared" ref="EM66" si="2174">ROUND((((EF66)+(2*EG66)+(3*EH66))/6),0)</f>
        <v>86</v>
      </c>
      <c r="EN66" s="20">
        <f t="shared" si="1606"/>
        <v>9</v>
      </c>
      <c r="EO66" s="138"/>
      <c r="EP66" s="135"/>
      <c r="EQ66" s="21">
        <v>80</v>
      </c>
      <c r="ER66" s="21">
        <v>80</v>
      </c>
      <c r="ES66" s="21">
        <v>80</v>
      </c>
      <c r="ET66" s="20" t="s">
        <v>24</v>
      </c>
      <c r="EU66" s="20" t="s">
        <v>24</v>
      </c>
      <c r="EV66" s="20" t="s">
        <v>24</v>
      </c>
      <c r="EW66" s="20" t="s">
        <v>24</v>
      </c>
      <c r="EX66" s="20">
        <f t="shared" ref="EX66" si="2175">ROUND((((EQ66)+(2*ER66)+(3*ES66))/6),0)</f>
        <v>80</v>
      </c>
      <c r="EY66" s="20">
        <f t="shared" si="1608"/>
        <v>8</v>
      </c>
      <c r="EZ66" s="138"/>
      <c r="FA66" s="135"/>
      <c r="FB66" s="67">
        <v>85.4</v>
      </c>
      <c r="FC66" s="68">
        <v>85</v>
      </c>
      <c r="FD66" s="68">
        <v>85.9</v>
      </c>
      <c r="FE66" s="20" t="s">
        <v>24</v>
      </c>
      <c r="FF66" s="20" t="s">
        <v>24</v>
      </c>
      <c r="FG66" s="20" t="s">
        <v>24</v>
      </c>
      <c r="FH66" s="20" t="s">
        <v>24</v>
      </c>
      <c r="FI66" s="20">
        <f t="shared" ref="FI66" si="2176">ROUND((((FB66)+(2*FC66)+(3*FD66))/6),0)</f>
        <v>86</v>
      </c>
      <c r="FJ66" s="20">
        <f t="shared" si="1610"/>
        <v>17</v>
      </c>
      <c r="FK66" s="138"/>
      <c r="FL66" s="135"/>
      <c r="FM66" s="75">
        <v>78.2</v>
      </c>
      <c r="FN66" s="68">
        <v>78</v>
      </c>
      <c r="FO66" s="68">
        <v>78</v>
      </c>
      <c r="FP66" s="20" t="s">
        <v>24</v>
      </c>
      <c r="FQ66" s="20" t="s">
        <v>24</v>
      </c>
      <c r="FR66" s="20" t="s">
        <v>24</v>
      </c>
      <c r="FS66" s="20" t="s">
        <v>24</v>
      </c>
      <c r="FT66" s="20">
        <f t="shared" ref="FT66" si="2177">ROUND((((FM66)+(2*FN66)+(3*FO66))/6),0)</f>
        <v>78</v>
      </c>
      <c r="FU66" s="20">
        <f t="shared" si="1612"/>
        <v>16</v>
      </c>
      <c r="FV66" s="138"/>
      <c r="FW66" s="135"/>
      <c r="FX66" s="18">
        <v>80</v>
      </c>
      <c r="FY66" s="18">
        <v>78</v>
      </c>
      <c r="FZ66" s="18">
        <v>80</v>
      </c>
      <c r="GA66" s="20" t="s">
        <v>24</v>
      </c>
      <c r="GB66" s="20" t="s">
        <v>24</v>
      </c>
      <c r="GC66" s="20" t="s">
        <v>24</v>
      </c>
      <c r="GD66" s="20" t="s">
        <v>24</v>
      </c>
      <c r="GE66" s="20">
        <f t="shared" ref="GE66" si="2178">ROUND((((FX66)+(2*FY66)+(3*FZ66))/6),0)</f>
        <v>79</v>
      </c>
      <c r="GF66" s="20">
        <f t="shared" si="1614"/>
        <v>16</v>
      </c>
      <c r="GG66" s="138"/>
      <c r="GH66" s="135"/>
      <c r="GI66" s="144"/>
      <c r="GJ66" s="38"/>
      <c r="GK66" s="150"/>
      <c r="GL66" s="150"/>
      <c r="GM66" s="150"/>
      <c r="GN66" s="150"/>
      <c r="GO66" s="129"/>
      <c r="GP66" s="132"/>
      <c r="GQ66" s="132"/>
      <c r="GR66" s="129"/>
    </row>
    <row r="67" spans="1:200" ht="15.75" customHeight="1" thickBot="1" x14ac:dyDescent="0.3">
      <c r="A67" s="154">
        <v>21</v>
      </c>
      <c r="B67" s="157" t="s">
        <v>98</v>
      </c>
      <c r="C67" s="10" t="s">
        <v>3</v>
      </c>
      <c r="D67" s="16">
        <v>77</v>
      </c>
      <c r="E67" s="6">
        <v>70</v>
      </c>
      <c r="F67" s="45">
        <v>65</v>
      </c>
      <c r="G67" s="65">
        <f t="shared" si="36"/>
        <v>69</v>
      </c>
      <c r="H67" s="6">
        <f t="shared" ref="H67:H82" si="2179">ROUND(G67*0.4,0)</f>
        <v>28</v>
      </c>
      <c r="I67" s="6" t="s">
        <v>24</v>
      </c>
      <c r="J67" s="6" t="s">
        <v>24</v>
      </c>
      <c r="K67" s="6" t="s">
        <v>24</v>
      </c>
      <c r="L67" s="6" t="s">
        <v>24</v>
      </c>
      <c r="M67" s="136">
        <f t="shared" ref="M67" si="2180">H67+J68+L69</f>
        <v>75</v>
      </c>
      <c r="N67" s="133" t="str">
        <f t="shared" ref="N67" si="2181">IF(M67&gt;=75,"T","TT")</f>
        <v>T</v>
      </c>
      <c r="O67" s="17">
        <v>80</v>
      </c>
      <c r="P67" s="6">
        <v>75</v>
      </c>
      <c r="Q67" s="6">
        <v>42</v>
      </c>
      <c r="R67" s="6">
        <f t="shared" ref="R67" si="2182">ROUND((((O67)+(2*P67)+(3*Q67))/6),0)</f>
        <v>59</v>
      </c>
      <c r="S67" s="6">
        <f t="shared" ref="S67:S76" si="2183">ROUND(R67*0.4,0)</f>
        <v>24</v>
      </c>
      <c r="T67" s="6" t="s">
        <v>24</v>
      </c>
      <c r="U67" s="6" t="s">
        <v>24</v>
      </c>
      <c r="V67" s="6" t="s">
        <v>24</v>
      </c>
      <c r="W67" s="6" t="s">
        <v>24</v>
      </c>
      <c r="X67" s="136">
        <f t="shared" ref="X67" si="2184">S67+U68+W69</f>
        <v>75</v>
      </c>
      <c r="Y67" s="133" t="str">
        <f t="shared" ref="Y67" si="2185">IF(X67&gt;=75,"T","TT")</f>
        <v>T</v>
      </c>
      <c r="Z67" s="16">
        <v>80</v>
      </c>
      <c r="AA67" s="6">
        <v>78</v>
      </c>
      <c r="AB67" s="6">
        <v>58</v>
      </c>
      <c r="AC67" s="6">
        <f t="shared" ref="AC67" si="2186">ROUND((((Z67)+(2*AA67)+(3*AB67))/6),0)</f>
        <v>68</v>
      </c>
      <c r="AD67" s="6">
        <f t="shared" ref="AD67:AD76" si="2187">ROUND(AC67*0.3,0)</f>
        <v>20</v>
      </c>
      <c r="AE67" s="6" t="s">
        <v>24</v>
      </c>
      <c r="AF67" s="6" t="s">
        <v>24</v>
      </c>
      <c r="AG67" s="6" t="s">
        <v>24</v>
      </c>
      <c r="AH67" s="6" t="s">
        <v>24</v>
      </c>
      <c r="AI67" s="136">
        <f t="shared" ref="AI67" si="2188">AD67+AF68+AH69</f>
        <v>76</v>
      </c>
      <c r="AJ67" s="133" t="str">
        <f t="shared" ref="AJ67" si="2189">IF(AI67&gt;=75,"T","TT")</f>
        <v>T</v>
      </c>
      <c r="AK67" s="17">
        <v>60</v>
      </c>
      <c r="AL67" s="6">
        <v>63</v>
      </c>
      <c r="AM67" s="6">
        <v>80</v>
      </c>
      <c r="AN67" s="6">
        <f t="shared" ref="AN67" si="2190">ROUND((((AK67)+(2*AL67)+(3*AM67))/6),0)</f>
        <v>71</v>
      </c>
      <c r="AO67" s="6">
        <f t="shared" ref="AO67" si="2191">ROUND(AN67*0.3,0)</f>
        <v>21</v>
      </c>
      <c r="AP67" s="6" t="s">
        <v>24</v>
      </c>
      <c r="AQ67" s="6" t="s">
        <v>24</v>
      </c>
      <c r="AR67" s="6" t="s">
        <v>24</v>
      </c>
      <c r="AS67" s="6" t="s">
        <v>24</v>
      </c>
      <c r="AT67" s="136">
        <f t="shared" ref="AT67" si="2192">AO67+AQ68+AS69</f>
        <v>76</v>
      </c>
      <c r="AU67" s="133" t="str">
        <f t="shared" ref="AU67" si="2193">IF(AT67&gt;=75,"T","TT")</f>
        <v>T</v>
      </c>
      <c r="AV67" s="16">
        <v>78</v>
      </c>
      <c r="AW67" s="16">
        <v>79</v>
      </c>
      <c r="AX67" s="6">
        <v>64</v>
      </c>
      <c r="AY67" s="6">
        <f t="shared" ref="AY67" si="2194">ROUND((((AV67)+(2*AW67)+(3*AX67))/6),0)</f>
        <v>71</v>
      </c>
      <c r="AZ67" s="6">
        <f t="shared" si="1998"/>
        <v>50</v>
      </c>
      <c r="BA67" s="6" t="s">
        <v>24</v>
      </c>
      <c r="BB67" s="6" t="s">
        <v>24</v>
      </c>
      <c r="BC67" s="6" t="s">
        <v>24</v>
      </c>
      <c r="BD67" s="6" t="s">
        <v>24</v>
      </c>
      <c r="BE67" s="136">
        <f t="shared" ref="BE67" si="2195">AZ67+BB68+BD69</f>
        <v>74</v>
      </c>
      <c r="BF67" s="133" t="str">
        <f t="shared" ref="BF67" si="2196">IF(BE67&gt;=70,"T","TT")</f>
        <v>T</v>
      </c>
      <c r="BG67" s="17">
        <v>79</v>
      </c>
      <c r="BH67" s="6">
        <v>80</v>
      </c>
      <c r="BI67" s="6">
        <v>73</v>
      </c>
      <c r="BJ67" s="6">
        <f t="shared" ref="BJ67" si="2197">ROUND((((BG67)+(2*BH67)+(3*BI67))/6),0)</f>
        <v>76</v>
      </c>
      <c r="BK67" s="6">
        <f t="shared" ref="BK67" si="2198">ROUND(BJ67*0.2,0)</f>
        <v>15</v>
      </c>
      <c r="BL67" s="6" t="s">
        <v>24</v>
      </c>
      <c r="BM67" s="6" t="s">
        <v>24</v>
      </c>
      <c r="BN67" s="6" t="s">
        <v>24</v>
      </c>
      <c r="BO67" s="6" t="s">
        <v>24</v>
      </c>
      <c r="BP67" s="136">
        <f t="shared" ref="BP67" si="2199">BK67+BM68+BO69</f>
        <v>79</v>
      </c>
      <c r="BQ67" s="133" t="str">
        <f t="shared" ref="BQ67" si="2200">IF(BP67&gt;=75,"T","TT")</f>
        <v>T</v>
      </c>
      <c r="BR67" s="16"/>
      <c r="BS67" s="6"/>
      <c r="BT67" s="6"/>
      <c r="BU67" s="6">
        <v>77</v>
      </c>
      <c r="BV67" s="6">
        <f t="shared" ref="BV67:BV82" si="2201">ROUND(BU67*0.1,0)</f>
        <v>8</v>
      </c>
      <c r="BW67" s="6" t="s">
        <v>24</v>
      </c>
      <c r="BX67" s="6" t="s">
        <v>24</v>
      </c>
      <c r="BY67" s="6" t="s">
        <v>24</v>
      </c>
      <c r="BZ67" s="6" t="s">
        <v>24</v>
      </c>
      <c r="CA67" s="136">
        <f t="shared" ref="CA67" si="2202">BV67+BX68+BZ69</f>
        <v>78</v>
      </c>
      <c r="CB67" s="133" t="str">
        <f t="shared" ref="CB67" si="2203">IF(CA67&gt;=75,"T","TT")</f>
        <v>T</v>
      </c>
      <c r="CC67" s="17">
        <v>77</v>
      </c>
      <c r="CD67" s="6">
        <v>75</v>
      </c>
      <c r="CE67" s="6">
        <v>72</v>
      </c>
      <c r="CF67" s="6">
        <f t="shared" ref="CF67" si="2204">ROUND((((CC67)+(2*CD67)+(3*CE67))/6),0)</f>
        <v>74</v>
      </c>
      <c r="CG67" s="6">
        <f t="shared" ref="CG67" si="2205">ROUND(CF67*0.8,0)</f>
        <v>59</v>
      </c>
      <c r="CH67" s="6" t="s">
        <v>24</v>
      </c>
      <c r="CI67" s="6" t="s">
        <v>24</v>
      </c>
      <c r="CJ67" s="6" t="s">
        <v>24</v>
      </c>
      <c r="CK67" s="6" t="s">
        <v>24</v>
      </c>
      <c r="CL67" s="136">
        <f t="shared" ref="CL67" si="2206">CG67+CI68+CK69</f>
        <v>75</v>
      </c>
      <c r="CM67" s="133" t="str">
        <f t="shared" ref="CM67" si="2207">IF(CL67&gt;=75,"T","TT")</f>
        <v>T</v>
      </c>
      <c r="CN67" s="16">
        <v>77</v>
      </c>
      <c r="CO67" s="6">
        <v>75</v>
      </c>
      <c r="CP67" s="6">
        <v>70</v>
      </c>
      <c r="CQ67" s="6">
        <f t="shared" ref="CQ67" si="2208">ROUND((((CN67)+(2*CO67)+(3*CP67))/6),0)</f>
        <v>73</v>
      </c>
      <c r="CR67" s="6">
        <f t="shared" ref="CR67:CR82" si="2209">ROUND(CQ67*0.7,0)</f>
        <v>51</v>
      </c>
      <c r="CS67" s="6" t="s">
        <v>24</v>
      </c>
      <c r="CT67" s="6" t="s">
        <v>24</v>
      </c>
      <c r="CU67" s="6" t="s">
        <v>24</v>
      </c>
      <c r="CV67" s="6" t="s">
        <v>24</v>
      </c>
      <c r="CW67" s="136">
        <f t="shared" ref="CW67" si="2210">CR67+CT68+CV69</f>
        <v>75</v>
      </c>
      <c r="CX67" s="139" t="str">
        <f t="shared" ref="CX67" si="2211">IF(CW67&gt;=75,"T","TT")</f>
        <v>T</v>
      </c>
      <c r="CY67" s="17">
        <v>78</v>
      </c>
      <c r="CZ67" s="6">
        <v>78</v>
      </c>
      <c r="DA67" s="6">
        <v>68</v>
      </c>
      <c r="DB67" s="6">
        <f t="shared" ref="DB67" si="2212">ROUND((((CY67)+(2*CZ67)+(3*DA67))/6),0)</f>
        <v>73</v>
      </c>
      <c r="DC67" s="6">
        <f t="shared" ref="DC67:DC82" si="2213">ROUND(DB67*0.7,0)</f>
        <v>51</v>
      </c>
      <c r="DD67" s="6" t="s">
        <v>24</v>
      </c>
      <c r="DE67" s="6" t="s">
        <v>24</v>
      </c>
      <c r="DF67" s="6" t="s">
        <v>24</v>
      </c>
      <c r="DG67" s="6" t="s">
        <v>24</v>
      </c>
      <c r="DH67" s="136">
        <f t="shared" ref="DH67" si="2214">DC67+DE68+DG69</f>
        <v>75</v>
      </c>
      <c r="DI67" s="190" t="str">
        <f t="shared" ref="DI67" si="2215">IF(DH67&gt;=75,"T","TT")</f>
        <v>T</v>
      </c>
      <c r="DJ67" s="16">
        <v>82</v>
      </c>
      <c r="DK67" s="6">
        <v>75</v>
      </c>
      <c r="DL67" s="6">
        <v>49</v>
      </c>
      <c r="DM67" s="25">
        <f t="shared" ref="DM67" si="2216">ROUND((((DJ67)+(2*DK67)+(3*DL67))/6),0)</f>
        <v>63</v>
      </c>
      <c r="DN67" s="25">
        <f t="shared" ref="DN67:DN82" si="2217">ROUND(DM67*0.5,0)</f>
        <v>32</v>
      </c>
      <c r="DO67" s="25" t="s">
        <v>24</v>
      </c>
      <c r="DP67" s="25" t="s">
        <v>24</v>
      </c>
      <c r="DQ67" s="25" t="s">
        <v>24</v>
      </c>
      <c r="DR67" s="25" t="s">
        <v>24</v>
      </c>
      <c r="DS67" s="136">
        <f t="shared" ref="DS67" si="2218">DN67+DP68+DR69</f>
        <v>75</v>
      </c>
      <c r="DT67" s="139" t="str">
        <f t="shared" ref="DT67" si="2219">IF(DS67&gt;=75,"T","TT")</f>
        <v>T</v>
      </c>
      <c r="DU67" s="5">
        <v>76</v>
      </c>
      <c r="DV67" s="25">
        <v>75</v>
      </c>
      <c r="DW67" s="25">
        <v>62</v>
      </c>
      <c r="DX67" s="25">
        <f t="shared" ref="DX67" si="2220">ROUND((((DU67)+(2*DV67)+(3*DW67))/6),0)</f>
        <v>69</v>
      </c>
      <c r="DY67" s="25">
        <f t="shared" si="1829"/>
        <v>55</v>
      </c>
      <c r="DZ67" s="25" t="s">
        <v>24</v>
      </c>
      <c r="EA67" s="25" t="s">
        <v>24</v>
      </c>
      <c r="EB67" s="25" t="s">
        <v>24</v>
      </c>
      <c r="EC67" s="25" t="s">
        <v>24</v>
      </c>
      <c r="ED67" s="136">
        <f t="shared" ref="ED67" si="2221">DY67+EA68+EC69</f>
        <v>70</v>
      </c>
      <c r="EE67" s="139" t="str">
        <f t="shared" ref="EE67" si="2222">IF(ED67&gt;=70,"T","TT")</f>
        <v>T</v>
      </c>
      <c r="EF67" s="24">
        <v>73</v>
      </c>
      <c r="EG67" s="25">
        <v>70</v>
      </c>
      <c r="EH67" s="25">
        <v>59</v>
      </c>
      <c r="EI67" s="25">
        <f t="shared" ref="EI67" si="2223">ROUND((((EF67)+(2*EG67)+(3*EH67))/6),0)</f>
        <v>65</v>
      </c>
      <c r="EJ67" s="25">
        <f t="shared" ref="EJ67" si="2224">ROUND(EI67*0.6,0)</f>
        <v>39</v>
      </c>
      <c r="EK67" s="25" t="s">
        <v>24</v>
      </c>
      <c r="EL67" s="25" t="s">
        <v>24</v>
      </c>
      <c r="EM67" s="25" t="s">
        <v>24</v>
      </c>
      <c r="EN67" s="25" t="s">
        <v>24</v>
      </c>
      <c r="EO67" s="136">
        <f t="shared" si="2021"/>
        <v>70</v>
      </c>
      <c r="EP67" s="139" t="str">
        <f t="shared" ref="EP67" si="2225">IF(EO67&gt;=70,"T","TT")</f>
        <v>T</v>
      </c>
      <c r="EQ67" s="5">
        <v>71</v>
      </c>
      <c r="ER67" s="5">
        <v>71</v>
      </c>
      <c r="ES67" s="25">
        <v>62</v>
      </c>
      <c r="ET67" s="25">
        <f t="shared" ref="ET67" si="2226">ROUND((((EQ67)+(2*ER67)+(3*ES67))/6),0)</f>
        <v>67</v>
      </c>
      <c r="EU67" s="25">
        <f t="shared" si="1528"/>
        <v>47</v>
      </c>
      <c r="EV67" s="25" t="s">
        <v>24</v>
      </c>
      <c r="EW67" s="25" t="s">
        <v>24</v>
      </c>
      <c r="EX67" s="25" t="s">
        <v>24</v>
      </c>
      <c r="EY67" s="25" t="s">
        <v>24</v>
      </c>
      <c r="EZ67" s="136">
        <f t="shared" ref="EZ67" si="2227">EU67+EW68+EY69</f>
        <v>70</v>
      </c>
      <c r="FA67" s="139" t="str">
        <f t="shared" ref="FA67" si="2228">IF(EZ67&gt;=70,"T","TT")</f>
        <v>T</v>
      </c>
      <c r="FB67" s="72">
        <v>80.166666666666671</v>
      </c>
      <c r="FC67" s="56">
        <v>79.666666666666671</v>
      </c>
      <c r="FD67" s="56">
        <v>62</v>
      </c>
      <c r="FE67" s="25">
        <f t="shared" ref="FE67" si="2229">ROUND((((FB67)+(2*FC67)+(3*FD67))/6),0)</f>
        <v>71</v>
      </c>
      <c r="FF67" s="25">
        <f t="shared" si="1532"/>
        <v>21</v>
      </c>
      <c r="FG67" s="25" t="s">
        <v>24</v>
      </c>
      <c r="FH67" s="25" t="s">
        <v>24</v>
      </c>
      <c r="FI67" s="25" t="s">
        <v>24</v>
      </c>
      <c r="FJ67" s="25" t="s">
        <v>24</v>
      </c>
      <c r="FK67" s="136">
        <f t="shared" ref="FK67" si="2230">FF67+FH68+FJ69</f>
        <v>75</v>
      </c>
      <c r="FL67" s="139" t="str">
        <f t="shared" ref="FL67" si="2231">IF(FK67&gt;=75,"T","TT")</f>
        <v>T</v>
      </c>
      <c r="FM67" s="77">
        <v>84.7</v>
      </c>
      <c r="FN67" s="56">
        <v>68</v>
      </c>
      <c r="FO67" s="25">
        <v>65</v>
      </c>
      <c r="FP67" s="25">
        <f t="shared" ref="FP67" si="2232">ROUND((((FM67)+(2*FN67)+(3*FO67))/6),0)</f>
        <v>69</v>
      </c>
      <c r="FQ67" s="25">
        <f t="shared" ref="FQ67" si="2233">ROUND(FP67*0.4,0)</f>
        <v>28</v>
      </c>
      <c r="FR67" s="25" t="s">
        <v>24</v>
      </c>
      <c r="FS67" s="25" t="s">
        <v>24</v>
      </c>
      <c r="FT67" s="25" t="s">
        <v>24</v>
      </c>
      <c r="FU67" s="25" t="s">
        <v>24</v>
      </c>
      <c r="FV67" s="136">
        <f t="shared" ref="FV67" si="2234">FQ67+FS68+FU69</f>
        <v>75</v>
      </c>
      <c r="FW67" s="133" t="str">
        <f t="shared" ref="FW67" si="2235">IF(FV67&gt;=75,"T","TT")</f>
        <v>T</v>
      </c>
      <c r="FX67" s="24">
        <v>83</v>
      </c>
      <c r="FY67" s="25">
        <v>75</v>
      </c>
      <c r="FZ67" s="25">
        <v>90</v>
      </c>
      <c r="GA67" s="25">
        <f t="shared" ref="GA67" si="2236">ROUND((((FX67)+(2*FY67)+(3*FZ67))/6),0)</f>
        <v>84</v>
      </c>
      <c r="GB67" s="25">
        <f t="shared" si="1540"/>
        <v>25</v>
      </c>
      <c r="GC67" s="25" t="s">
        <v>24</v>
      </c>
      <c r="GD67" s="25" t="s">
        <v>24</v>
      </c>
      <c r="GE67" s="25" t="s">
        <v>24</v>
      </c>
      <c r="GF67" s="25" t="s">
        <v>24</v>
      </c>
      <c r="GG67" s="136">
        <f t="shared" ref="GG67" si="2237">GB67+GD68+GF69</f>
        <v>82</v>
      </c>
      <c r="GH67" s="133" t="str">
        <f t="shared" si="2128"/>
        <v>T</v>
      </c>
      <c r="GI67" s="143">
        <f>M67+X67+AI67+AT67+BE67+BP67+CA67+CL67+CW67+DH67+DS67+ED67+EO67+EZ67+FK67+FV67+GG67</f>
        <v>1275</v>
      </c>
      <c r="GJ67" s="146">
        <f t="shared" si="102"/>
        <v>75</v>
      </c>
      <c r="GK67" s="148">
        <f t="shared" ref="GK67" si="2238">17-GL67</f>
        <v>17</v>
      </c>
      <c r="GL67" s="148">
        <f t="shared" ref="GL67" si="2239">COUNTIF(C67:GH67,"TT")</f>
        <v>0</v>
      </c>
      <c r="GM67" s="148" t="str">
        <f t="shared" ref="GM67" si="2240">IF(GL67&lt;=3,"N","TN")</f>
        <v>N</v>
      </c>
      <c r="GN67" s="148">
        <f>RANK(GI67,$GI$7:$GI$138,0)</f>
        <v>34</v>
      </c>
      <c r="GO67" s="127" t="str">
        <f t="shared" ref="GO67" si="2241">IF(AND(AI67&gt;=75,AT67&gt;=75,FV67&gt;=75),"YA","TIDAK")</f>
        <v>YA</v>
      </c>
      <c r="GP67" s="130" t="str">
        <f t="shared" ref="GP67" si="2242">IF(AND(BE67&gt;=70,ED67&gt;=70,EO67&gt;=70,EZ67&gt;=70),"YA","TIDAK")</f>
        <v>YA</v>
      </c>
      <c r="GQ67" s="130" t="str">
        <f t="shared" ref="GQ67" si="2243">IF(AND(CL67&gt;=75,CW67&gt;=75,DH67&gt;=75,DS67&gt;=75),"YA","TIDAK")</f>
        <v>YA</v>
      </c>
      <c r="GR67" s="127"/>
    </row>
    <row r="68" spans="1:200" ht="15.75" customHeight="1" thickBot="1" x14ac:dyDescent="0.3">
      <c r="A68" s="155"/>
      <c r="B68" s="158"/>
      <c r="C68" s="11" t="s">
        <v>4</v>
      </c>
      <c r="D68" s="18">
        <v>75</v>
      </c>
      <c r="E68" s="8">
        <v>75</v>
      </c>
      <c r="F68" s="8">
        <v>78</v>
      </c>
      <c r="G68" s="26" t="s">
        <v>24</v>
      </c>
      <c r="H68" s="8" t="s">
        <v>24</v>
      </c>
      <c r="I68" s="8">
        <f t="shared" ref="I68" si="2244">ROUND((((D68)+(2*E68)+(3*F68))/6),0)</f>
        <v>77</v>
      </c>
      <c r="J68" s="8">
        <f t="shared" ref="J68:J83" si="2245">ROUND(I68*0.25,0)</f>
        <v>19</v>
      </c>
      <c r="K68" s="8" t="s">
        <v>24</v>
      </c>
      <c r="L68" s="8" t="s">
        <v>24</v>
      </c>
      <c r="M68" s="137"/>
      <c r="N68" s="134"/>
      <c r="O68" s="7">
        <v>80</v>
      </c>
      <c r="P68" s="7">
        <v>80</v>
      </c>
      <c r="Q68" s="7">
        <v>80</v>
      </c>
      <c r="R68" s="8" t="s">
        <v>24</v>
      </c>
      <c r="S68" s="8" t="s">
        <v>24</v>
      </c>
      <c r="T68" s="8">
        <f t="shared" ref="T68" si="2246">ROUND((((O68)+(2*P68)+(3*Q68))/6),0)</f>
        <v>80</v>
      </c>
      <c r="U68" s="8">
        <f t="shared" ref="U68:U77" si="2247">ROUND(T68*0.1,0)</f>
        <v>8</v>
      </c>
      <c r="V68" s="8" t="s">
        <v>24</v>
      </c>
      <c r="W68" s="8" t="s">
        <v>24</v>
      </c>
      <c r="X68" s="137"/>
      <c r="Y68" s="134"/>
      <c r="Z68" s="18">
        <v>79</v>
      </c>
      <c r="AA68" s="8">
        <v>78</v>
      </c>
      <c r="AB68" s="8">
        <v>80</v>
      </c>
      <c r="AC68" s="8" t="s">
        <v>24</v>
      </c>
      <c r="AD68" s="8" t="s">
        <v>24</v>
      </c>
      <c r="AE68" s="8">
        <f t="shared" ref="AE68" si="2248">ROUND((((Z68)+(2*AA68)+(3*AB68))/6),0)</f>
        <v>79</v>
      </c>
      <c r="AF68" s="8">
        <f t="shared" ref="AF68:AF77" si="2249">ROUND(AE68*0.5,0)</f>
        <v>40</v>
      </c>
      <c r="AG68" s="8" t="s">
        <v>24</v>
      </c>
      <c r="AH68" s="8" t="s">
        <v>24</v>
      </c>
      <c r="AI68" s="137"/>
      <c r="AJ68" s="134"/>
      <c r="AK68" s="7">
        <v>77</v>
      </c>
      <c r="AL68" s="8">
        <v>78</v>
      </c>
      <c r="AM68" s="8">
        <v>77</v>
      </c>
      <c r="AN68" s="8" t="s">
        <v>24</v>
      </c>
      <c r="AO68" s="8" t="s">
        <v>24</v>
      </c>
      <c r="AP68" s="8">
        <f t="shared" ref="AP68" si="2250">ROUND((((AK68)+(2*AL68)+(3*AM68))/6),0)</f>
        <v>77</v>
      </c>
      <c r="AQ68" s="8">
        <f t="shared" ref="AQ68" si="2251">ROUND(AP68*0.5,0)</f>
        <v>39</v>
      </c>
      <c r="AR68" s="8" t="s">
        <v>24</v>
      </c>
      <c r="AS68" s="8" t="s">
        <v>24</v>
      </c>
      <c r="AT68" s="137"/>
      <c r="AU68" s="134"/>
      <c r="AV68" s="18">
        <v>75</v>
      </c>
      <c r="AW68" s="18">
        <v>75</v>
      </c>
      <c r="AX68" s="18">
        <v>75</v>
      </c>
      <c r="AY68" s="8" t="s">
        <v>24</v>
      </c>
      <c r="AZ68" s="8" t="s">
        <v>24</v>
      </c>
      <c r="BA68" s="8">
        <f t="shared" ref="BA68" si="2252">ROUND((((AV68)+(2*AW68)+(3*AX68))/6),0)</f>
        <v>75</v>
      </c>
      <c r="BB68" s="8">
        <f t="shared" si="2047"/>
        <v>8</v>
      </c>
      <c r="BC68" s="8" t="s">
        <v>24</v>
      </c>
      <c r="BD68" s="8" t="s">
        <v>24</v>
      </c>
      <c r="BE68" s="137"/>
      <c r="BF68" s="134"/>
      <c r="BG68" s="7">
        <v>80</v>
      </c>
      <c r="BH68" s="8">
        <v>82</v>
      </c>
      <c r="BI68" s="8">
        <v>78</v>
      </c>
      <c r="BJ68" s="8" t="s">
        <v>24</v>
      </c>
      <c r="BK68" s="8" t="s">
        <v>24</v>
      </c>
      <c r="BL68" s="8">
        <f t="shared" ref="BL68" si="2253">ROUND((((BG68)+(2*BH68)+(3*BI68))/6),0)</f>
        <v>80</v>
      </c>
      <c r="BM68" s="8">
        <f t="shared" ref="BM68" si="2254">ROUND(BL68*0.5,0)</f>
        <v>40</v>
      </c>
      <c r="BN68" s="8" t="s">
        <v>24</v>
      </c>
      <c r="BO68" s="8" t="s">
        <v>24</v>
      </c>
      <c r="BP68" s="137"/>
      <c r="BQ68" s="134"/>
      <c r="BR68" s="18"/>
      <c r="BS68" s="8"/>
      <c r="BT68" s="8"/>
      <c r="BU68" s="8" t="s">
        <v>24</v>
      </c>
      <c r="BV68" s="8" t="s">
        <v>24</v>
      </c>
      <c r="BW68" s="8">
        <v>78</v>
      </c>
      <c r="BX68" s="8">
        <f t="shared" ref="BX68:BX83" si="2255">ROUND(BW68*0.5,0)</f>
        <v>39</v>
      </c>
      <c r="BY68" s="8" t="s">
        <v>24</v>
      </c>
      <c r="BZ68" s="8" t="s">
        <v>24</v>
      </c>
      <c r="CA68" s="137"/>
      <c r="CB68" s="134"/>
      <c r="CC68" s="7">
        <v>80</v>
      </c>
      <c r="CD68" s="7">
        <v>80</v>
      </c>
      <c r="CE68" s="7">
        <v>83</v>
      </c>
      <c r="CF68" s="8" t="s">
        <v>24</v>
      </c>
      <c r="CG68" s="8" t="s">
        <v>24</v>
      </c>
      <c r="CH68" s="8">
        <f t="shared" ref="CH68" si="2256">ROUND((((CC68)+(2*CD68)+(3*CE68))/6),0)</f>
        <v>82</v>
      </c>
      <c r="CI68" s="8">
        <f t="shared" ref="CI68" si="2257">ROUND(CH68*0.1,0)</f>
        <v>8</v>
      </c>
      <c r="CJ68" s="8" t="s">
        <v>24</v>
      </c>
      <c r="CK68" s="8" t="s">
        <v>24</v>
      </c>
      <c r="CL68" s="137"/>
      <c r="CM68" s="134"/>
      <c r="CN68" s="18">
        <v>80</v>
      </c>
      <c r="CO68" s="8">
        <v>77</v>
      </c>
      <c r="CP68" s="8">
        <v>78</v>
      </c>
      <c r="CQ68" s="8" t="s">
        <v>24</v>
      </c>
      <c r="CR68" s="8" t="s">
        <v>24</v>
      </c>
      <c r="CS68" s="8">
        <f t="shared" ref="CS68" si="2258">ROUND((((CN68)+(2*CO68)+(3*CP68))/6),0)</f>
        <v>78</v>
      </c>
      <c r="CT68" s="8">
        <f t="shared" ref="CT68:CT83" si="2259">ROUND(CS68*0.2,0)</f>
        <v>16</v>
      </c>
      <c r="CU68" s="8" t="s">
        <v>24</v>
      </c>
      <c r="CV68" s="8" t="s">
        <v>24</v>
      </c>
      <c r="CW68" s="137"/>
      <c r="CX68" s="140"/>
      <c r="CY68" s="7">
        <v>80</v>
      </c>
      <c r="CZ68" s="8">
        <v>78</v>
      </c>
      <c r="DA68" s="8">
        <v>78</v>
      </c>
      <c r="DB68" s="8" t="s">
        <v>24</v>
      </c>
      <c r="DC68" s="8" t="s">
        <v>24</v>
      </c>
      <c r="DD68" s="8">
        <f t="shared" ref="DD68" si="2260">ROUND((((CY68)+(2*CZ68)+(3*DA68))/6),0)</f>
        <v>78</v>
      </c>
      <c r="DE68" s="8">
        <f t="shared" ref="DE68:DE83" si="2261">ROUND(DD68*0.2,0)</f>
        <v>16</v>
      </c>
      <c r="DF68" s="8" t="s">
        <v>24</v>
      </c>
      <c r="DG68" s="8" t="s">
        <v>24</v>
      </c>
      <c r="DH68" s="137"/>
      <c r="DI68" s="191"/>
      <c r="DJ68" s="18">
        <v>86</v>
      </c>
      <c r="DK68" s="8">
        <v>85</v>
      </c>
      <c r="DL68" s="8">
        <v>85</v>
      </c>
      <c r="DM68" s="8" t="s">
        <v>24</v>
      </c>
      <c r="DN68" s="8" t="s">
        <v>24</v>
      </c>
      <c r="DO68" s="8">
        <f t="shared" ref="DO68" si="2262">ROUND((((DJ68)+(2*DK68)+(3*DL68))/6),0)</f>
        <v>85</v>
      </c>
      <c r="DP68" s="8">
        <f t="shared" ref="DP68:DP83" si="2263">ROUND(DO68*0.2,0)</f>
        <v>17</v>
      </c>
      <c r="DQ68" s="8" t="s">
        <v>24</v>
      </c>
      <c r="DR68" s="8" t="s">
        <v>24</v>
      </c>
      <c r="DS68" s="137"/>
      <c r="DT68" s="140"/>
      <c r="DU68" s="7">
        <v>76</v>
      </c>
      <c r="DV68" s="7">
        <v>76</v>
      </c>
      <c r="DW68" s="7">
        <v>76</v>
      </c>
      <c r="DX68" s="8" t="s">
        <v>24</v>
      </c>
      <c r="DY68" s="8" t="s">
        <v>24</v>
      </c>
      <c r="DZ68" s="8">
        <f t="shared" ref="DZ68" si="2264">ROUND((((DU68)+(2*DV68)+(3*DW68))/6),0)</f>
        <v>76</v>
      </c>
      <c r="EA68" s="8">
        <f t="shared" si="1865"/>
        <v>11</v>
      </c>
      <c r="EB68" s="8" t="s">
        <v>24</v>
      </c>
      <c r="EC68" s="8" t="s">
        <v>24</v>
      </c>
      <c r="ED68" s="137"/>
      <c r="EE68" s="140"/>
      <c r="EF68" s="18">
        <v>76</v>
      </c>
      <c r="EG68" s="8">
        <v>76</v>
      </c>
      <c r="EH68" s="8">
        <v>76</v>
      </c>
      <c r="EI68" s="8" t="s">
        <v>24</v>
      </c>
      <c r="EJ68" s="8" t="s">
        <v>24</v>
      </c>
      <c r="EK68" s="8">
        <f t="shared" ref="EK68" si="2265">ROUND((((EF68)+(2*EG68)+(3*EH68))/6),0)</f>
        <v>76</v>
      </c>
      <c r="EL68" s="8">
        <f t="shared" ref="EL68" si="2266">ROUND(EK68*0.3,0)</f>
        <v>23</v>
      </c>
      <c r="EM68" s="8" t="s">
        <v>24</v>
      </c>
      <c r="EN68" s="8" t="s">
        <v>24</v>
      </c>
      <c r="EO68" s="137"/>
      <c r="EP68" s="140"/>
      <c r="EQ68" s="7">
        <v>73</v>
      </c>
      <c r="ER68" s="7">
        <v>73</v>
      </c>
      <c r="ES68" s="7">
        <v>73</v>
      </c>
      <c r="ET68" s="8" t="s">
        <v>24</v>
      </c>
      <c r="EU68" s="8" t="s">
        <v>24</v>
      </c>
      <c r="EV68" s="8">
        <f t="shared" ref="EV68" si="2267">ROUND((((EQ68)+(2*ER68)+(3*ES68))/6),0)</f>
        <v>73</v>
      </c>
      <c r="EW68" s="8">
        <f t="shared" si="1575"/>
        <v>15</v>
      </c>
      <c r="EX68" s="8" t="s">
        <v>24</v>
      </c>
      <c r="EY68" s="8" t="s">
        <v>24</v>
      </c>
      <c r="EZ68" s="137"/>
      <c r="FA68" s="140"/>
      <c r="FB68" s="66">
        <v>75.52</v>
      </c>
      <c r="FC68" s="29">
        <v>75</v>
      </c>
      <c r="FD68" s="29">
        <v>76.02</v>
      </c>
      <c r="FE68" s="8" t="s">
        <v>24</v>
      </c>
      <c r="FF68" s="8" t="s">
        <v>24</v>
      </c>
      <c r="FG68" s="8">
        <f t="shared" ref="FG68" si="2268">ROUND((((FB68)+(2*FC68)+(3*FD68))/6),0)</f>
        <v>76</v>
      </c>
      <c r="FH68" s="8">
        <f t="shared" si="1577"/>
        <v>38</v>
      </c>
      <c r="FI68" s="8" t="s">
        <v>24</v>
      </c>
      <c r="FJ68" s="8" t="s">
        <v>24</v>
      </c>
      <c r="FK68" s="137"/>
      <c r="FL68" s="140"/>
      <c r="FM68" s="74">
        <v>78.7</v>
      </c>
      <c r="FN68" s="29">
        <v>78</v>
      </c>
      <c r="FO68" s="29">
        <v>78</v>
      </c>
      <c r="FP68" s="8" t="s">
        <v>24</v>
      </c>
      <c r="FQ68" s="8" t="s">
        <v>24</v>
      </c>
      <c r="FR68" s="8">
        <f t="shared" ref="FR68" si="2269">ROUND((((FM68)+(2*FN68)+(3*FO68))/6),0)</f>
        <v>78</v>
      </c>
      <c r="FS68" s="8">
        <f t="shared" ref="FS68" si="2270">ROUND(FR68*0.4,0)</f>
        <v>31</v>
      </c>
      <c r="FT68" s="8" t="s">
        <v>24</v>
      </c>
      <c r="FU68" s="8" t="s">
        <v>24</v>
      </c>
      <c r="FV68" s="137"/>
      <c r="FW68" s="134"/>
      <c r="FX68" s="18">
        <v>82</v>
      </c>
      <c r="FY68" s="8">
        <v>78</v>
      </c>
      <c r="FZ68" s="8">
        <v>82</v>
      </c>
      <c r="GA68" s="8" t="s">
        <v>24</v>
      </c>
      <c r="GB68" s="8" t="s">
        <v>24</v>
      </c>
      <c r="GC68" s="8">
        <f t="shared" ref="GC68" si="2271">ROUND((((FX68)+(2*FY68)+(3*FZ68))/6),0)</f>
        <v>81</v>
      </c>
      <c r="GD68" s="8">
        <f t="shared" si="1581"/>
        <v>41</v>
      </c>
      <c r="GE68" s="8" t="s">
        <v>24</v>
      </c>
      <c r="GF68" s="8" t="s">
        <v>24</v>
      </c>
      <c r="GG68" s="137"/>
      <c r="GH68" s="134"/>
      <c r="GI68" s="143"/>
      <c r="GJ68" s="146"/>
      <c r="GK68" s="149"/>
      <c r="GL68" s="149"/>
      <c r="GM68" s="149"/>
      <c r="GN68" s="149"/>
      <c r="GO68" s="128"/>
      <c r="GP68" s="131"/>
      <c r="GQ68" s="131"/>
      <c r="GR68" s="128"/>
    </row>
    <row r="69" spans="1:200" ht="15.75" customHeight="1" thickBot="1" x14ac:dyDescent="0.3">
      <c r="A69" s="156"/>
      <c r="B69" s="159"/>
      <c r="C69" s="12" t="s">
        <v>5</v>
      </c>
      <c r="D69" s="19">
        <v>80</v>
      </c>
      <c r="E69" s="20">
        <v>77</v>
      </c>
      <c r="F69" s="20">
        <v>80</v>
      </c>
      <c r="G69" s="26" t="s">
        <v>24</v>
      </c>
      <c r="H69" s="20" t="s">
        <v>24</v>
      </c>
      <c r="I69" s="20" t="s">
        <v>24</v>
      </c>
      <c r="J69" s="20" t="s">
        <v>24</v>
      </c>
      <c r="K69" s="20">
        <f t="shared" ref="K69" si="2272">ROUND((((D69)+(2*E69)+(3*F69))/6),0)</f>
        <v>79</v>
      </c>
      <c r="L69" s="20">
        <f t="shared" ref="L69:L84" si="2273">ROUND(K69*0.35,0)</f>
        <v>28</v>
      </c>
      <c r="M69" s="138"/>
      <c r="N69" s="135"/>
      <c r="O69" s="21">
        <v>85</v>
      </c>
      <c r="P69" s="21">
        <v>85</v>
      </c>
      <c r="Q69" s="21">
        <v>85</v>
      </c>
      <c r="R69" s="20" t="s">
        <v>24</v>
      </c>
      <c r="S69" s="20" t="s">
        <v>24</v>
      </c>
      <c r="T69" s="20" t="s">
        <v>24</v>
      </c>
      <c r="U69" s="20" t="s">
        <v>24</v>
      </c>
      <c r="V69" s="20">
        <f t="shared" ref="V69" si="2274">ROUND((((O69)+(2*P69)+(3*Q69))/6),0)</f>
        <v>85</v>
      </c>
      <c r="W69" s="20">
        <f t="shared" ref="W69:W78" si="2275">ROUND(V69*0.5,0)</f>
        <v>43</v>
      </c>
      <c r="X69" s="138"/>
      <c r="Y69" s="135"/>
      <c r="Z69" s="19">
        <v>82</v>
      </c>
      <c r="AA69" s="20">
        <v>80</v>
      </c>
      <c r="AB69" s="20">
        <v>83</v>
      </c>
      <c r="AC69" s="20" t="s">
        <v>24</v>
      </c>
      <c r="AD69" s="20" t="s">
        <v>24</v>
      </c>
      <c r="AE69" s="20" t="s">
        <v>24</v>
      </c>
      <c r="AF69" s="20" t="s">
        <v>24</v>
      </c>
      <c r="AG69" s="20">
        <f t="shared" ref="AG69" si="2276">ROUND((((Z69)+(2*AA69)+(3*AB69))/6),0)</f>
        <v>82</v>
      </c>
      <c r="AH69" s="20">
        <f t="shared" ref="AH69:AH78" si="2277">ROUND(AG69*0.2,0)</f>
        <v>16</v>
      </c>
      <c r="AI69" s="138"/>
      <c r="AJ69" s="135"/>
      <c r="AK69" s="21">
        <v>80</v>
      </c>
      <c r="AL69" s="21">
        <v>80</v>
      </c>
      <c r="AM69" s="21">
        <v>80</v>
      </c>
      <c r="AN69" s="20" t="s">
        <v>24</v>
      </c>
      <c r="AO69" s="20" t="s">
        <v>24</v>
      </c>
      <c r="AP69" s="20" t="s">
        <v>24</v>
      </c>
      <c r="AQ69" s="20" t="s">
        <v>24</v>
      </c>
      <c r="AR69" s="20">
        <f t="shared" ref="AR69" si="2278">ROUND((((AK69)+(2*AL69)+(3*AM69))/6),0)</f>
        <v>80</v>
      </c>
      <c r="AS69" s="20">
        <f t="shared" ref="AS69" si="2279">ROUND(AR69*0.2,0)</f>
        <v>16</v>
      </c>
      <c r="AT69" s="138"/>
      <c r="AU69" s="135"/>
      <c r="AV69" s="18">
        <v>80</v>
      </c>
      <c r="AW69" s="18">
        <v>75</v>
      </c>
      <c r="AX69" s="18">
        <v>80</v>
      </c>
      <c r="AY69" s="20" t="s">
        <v>24</v>
      </c>
      <c r="AZ69" s="20" t="s">
        <v>24</v>
      </c>
      <c r="BA69" s="20" t="s">
        <v>24</v>
      </c>
      <c r="BB69" s="20" t="s">
        <v>24</v>
      </c>
      <c r="BC69" s="20">
        <f t="shared" ref="BC69" si="2280">ROUND((((AV69)+(2*AW69)+(3*AX69))/6),0)</f>
        <v>78</v>
      </c>
      <c r="BD69" s="20">
        <f t="shared" si="2064"/>
        <v>16</v>
      </c>
      <c r="BE69" s="138"/>
      <c r="BF69" s="135"/>
      <c r="BG69" s="21">
        <v>80</v>
      </c>
      <c r="BH69" s="20">
        <v>80</v>
      </c>
      <c r="BI69" s="20">
        <v>78</v>
      </c>
      <c r="BJ69" s="23" t="s">
        <v>24</v>
      </c>
      <c r="BK69" s="23" t="s">
        <v>24</v>
      </c>
      <c r="BL69" s="23" t="s">
        <v>24</v>
      </c>
      <c r="BM69" s="23" t="s">
        <v>24</v>
      </c>
      <c r="BN69" s="23">
        <f t="shared" ref="BN69" si="2281">ROUND((((BG69)+(2*BH69)+(3*BI69))/6),0)</f>
        <v>79</v>
      </c>
      <c r="BO69" s="23">
        <f t="shared" ref="BO69" si="2282">ROUND(BN69*0.3,0)</f>
        <v>24</v>
      </c>
      <c r="BP69" s="138"/>
      <c r="BQ69" s="135"/>
      <c r="BR69" s="19"/>
      <c r="BS69" s="20"/>
      <c r="BT69" s="20"/>
      <c r="BU69" s="23" t="s">
        <v>24</v>
      </c>
      <c r="BV69" s="23" t="s">
        <v>24</v>
      </c>
      <c r="BW69" s="23" t="s">
        <v>24</v>
      </c>
      <c r="BX69" s="23" t="s">
        <v>24</v>
      </c>
      <c r="BY69" s="23">
        <v>78</v>
      </c>
      <c r="BZ69" s="23">
        <f t="shared" ref="BZ69:BZ84" si="2283">ROUND(BY69*0.4,0)</f>
        <v>31</v>
      </c>
      <c r="CA69" s="138"/>
      <c r="CB69" s="135"/>
      <c r="CC69" s="7">
        <v>80</v>
      </c>
      <c r="CD69" s="7">
        <v>80</v>
      </c>
      <c r="CE69" s="7">
        <v>81</v>
      </c>
      <c r="CF69" s="23" t="s">
        <v>24</v>
      </c>
      <c r="CG69" s="23" t="s">
        <v>24</v>
      </c>
      <c r="CH69" s="23" t="s">
        <v>24</v>
      </c>
      <c r="CI69" s="23" t="s">
        <v>24</v>
      </c>
      <c r="CJ69" s="23">
        <f t="shared" ref="CJ69" si="2284">ROUND((((CC69)+(2*CD69)+(3*CE69))/6),0)</f>
        <v>81</v>
      </c>
      <c r="CK69" s="23">
        <f t="shared" ref="CK69" si="2285">ROUND(CJ69*0.1,0)</f>
        <v>8</v>
      </c>
      <c r="CL69" s="138"/>
      <c r="CM69" s="135"/>
      <c r="CN69" s="19">
        <v>80</v>
      </c>
      <c r="CO69" s="20">
        <v>80</v>
      </c>
      <c r="CP69" s="20">
        <v>79</v>
      </c>
      <c r="CQ69" s="23" t="s">
        <v>24</v>
      </c>
      <c r="CR69" s="23" t="s">
        <v>24</v>
      </c>
      <c r="CS69" s="23" t="s">
        <v>24</v>
      </c>
      <c r="CT69" s="23" t="s">
        <v>24</v>
      </c>
      <c r="CU69" s="23">
        <f t="shared" ref="CU69" si="2286">ROUND((((CN69)+(2*CO69)+(3*CP69))/6),0)</f>
        <v>80</v>
      </c>
      <c r="CV69" s="23">
        <f t="shared" ref="CV69:CV84" si="2287">ROUND(CU69*0.1,0)</f>
        <v>8</v>
      </c>
      <c r="CW69" s="138"/>
      <c r="CX69" s="141"/>
      <c r="CY69" s="21">
        <v>80</v>
      </c>
      <c r="CZ69" s="20">
        <v>80</v>
      </c>
      <c r="DA69" s="20">
        <v>80</v>
      </c>
      <c r="DB69" s="23" t="s">
        <v>24</v>
      </c>
      <c r="DC69" s="23" t="s">
        <v>24</v>
      </c>
      <c r="DD69" s="23" t="s">
        <v>24</v>
      </c>
      <c r="DE69" s="23" t="s">
        <v>24</v>
      </c>
      <c r="DF69" s="23">
        <f t="shared" ref="DF69" si="2288">ROUND((((CY69)+(2*CZ69)+(3*DA69))/6),0)</f>
        <v>80</v>
      </c>
      <c r="DG69" s="23">
        <f t="shared" ref="DG69:DG84" si="2289">ROUND(DF69*0.1,0)</f>
        <v>8</v>
      </c>
      <c r="DH69" s="138"/>
      <c r="DI69" s="192"/>
      <c r="DJ69" s="19">
        <v>86</v>
      </c>
      <c r="DK69" s="20">
        <v>85</v>
      </c>
      <c r="DL69" s="20">
        <v>87</v>
      </c>
      <c r="DM69" s="23" t="s">
        <v>24</v>
      </c>
      <c r="DN69" s="23" t="s">
        <v>24</v>
      </c>
      <c r="DO69" s="23" t="s">
        <v>24</v>
      </c>
      <c r="DP69" s="23" t="s">
        <v>24</v>
      </c>
      <c r="DQ69" s="23">
        <f t="shared" ref="DQ69" si="2290">ROUND((((DJ69)+(2*DK69)+(3*DL69))/6),0)</f>
        <v>86</v>
      </c>
      <c r="DR69" s="23">
        <f t="shared" ref="DR69:DR84" si="2291">ROUND(DQ69*0.3,0)</f>
        <v>26</v>
      </c>
      <c r="DS69" s="138"/>
      <c r="DT69" s="141"/>
      <c r="DU69" s="9">
        <v>75</v>
      </c>
      <c r="DV69" s="9">
        <v>75</v>
      </c>
      <c r="DW69" s="9">
        <v>75</v>
      </c>
      <c r="DX69" s="23" t="s">
        <v>24</v>
      </c>
      <c r="DY69" s="23" t="s">
        <v>24</v>
      </c>
      <c r="DZ69" s="23" t="s">
        <v>24</v>
      </c>
      <c r="EA69" s="23" t="s">
        <v>24</v>
      </c>
      <c r="EB69" s="23">
        <f t="shared" ref="EB69" si="2292">ROUND((((DU69)+(2*DV69)+(3*DW69))/6),0)</f>
        <v>75</v>
      </c>
      <c r="EC69" s="23">
        <f t="shared" si="1883"/>
        <v>4</v>
      </c>
      <c r="ED69" s="138"/>
      <c r="EE69" s="141"/>
      <c r="EF69" s="22">
        <v>78</v>
      </c>
      <c r="EG69" s="23">
        <v>78</v>
      </c>
      <c r="EH69" s="23">
        <v>78</v>
      </c>
      <c r="EI69" s="23" t="s">
        <v>24</v>
      </c>
      <c r="EJ69" s="23" t="s">
        <v>24</v>
      </c>
      <c r="EK69" s="23" t="s">
        <v>24</v>
      </c>
      <c r="EL69" s="23" t="s">
        <v>24</v>
      </c>
      <c r="EM69" s="23">
        <f t="shared" ref="EM69" si="2293">ROUND((((EF69)+(2*EG69)+(3*EH69))/6),0)</f>
        <v>78</v>
      </c>
      <c r="EN69" s="23">
        <f t="shared" ref="EN69" si="2294">ROUND(EM69*0.1,0)</f>
        <v>8</v>
      </c>
      <c r="EO69" s="138"/>
      <c r="EP69" s="141"/>
      <c r="EQ69" s="9">
        <v>75</v>
      </c>
      <c r="ER69" s="9">
        <v>75</v>
      </c>
      <c r="ES69" s="9">
        <v>75</v>
      </c>
      <c r="ET69" s="23" t="s">
        <v>24</v>
      </c>
      <c r="EU69" s="23" t="s">
        <v>24</v>
      </c>
      <c r="EV69" s="23" t="s">
        <v>24</v>
      </c>
      <c r="EW69" s="23" t="s">
        <v>24</v>
      </c>
      <c r="EX69" s="23">
        <f t="shared" ref="EX69" si="2295">ROUND((((EQ69)+(2*ER69)+(3*ES69))/6),0)</f>
        <v>75</v>
      </c>
      <c r="EY69" s="23">
        <f t="shared" si="1608"/>
        <v>8</v>
      </c>
      <c r="EZ69" s="138"/>
      <c r="FA69" s="141"/>
      <c r="FB69" s="69">
        <v>80.400000000000006</v>
      </c>
      <c r="FC69" s="70">
        <v>80</v>
      </c>
      <c r="FD69" s="70">
        <v>80.95</v>
      </c>
      <c r="FE69" s="23" t="s">
        <v>24</v>
      </c>
      <c r="FF69" s="23" t="s">
        <v>24</v>
      </c>
      <c r="FG69" s="23" t="s">
        <v>24</v>
      </c>
      <c r="FH69" s="23" t="s">
        <v>24</v>
      </c>
      <c r="FI69" s="23">
        <f t="shared" ref="FI69" si="2296">ROUND((((FB69)+(2*FC69)+(3*FD69))/6),0)</f>
        <v>81</v>
      </c>
      <c r="FJ69" s="23">
        <f t="shared" si="1610"/>
        <v>16</v>
      </c>
      <c r="FK69" s="138"/>
      <c r="FL69" s="141"/>
      <c r="FM69" s="78">
        <v>77.3</v>
      </c>
      <c r="FN69" s="70">
        <v>78</v>
      </c>
      <c r="FO69" s="70">
        <v>78</v>
      </c>
      <c r="FP69" s="23" t="s">
        <v>24</v>
      </c>
      <c r="FQ69" s="23" t="s">
        <v>24</v>
      </c>
      <c r="FR69" s="23" t="s">
        <v>24</v>
      </c>
      <c r="FS69" s="23" t="s">
        <v>24</v>
      </c>
      <c r="FT69" s="23">
        <f t="shared" ref="FT69" si="2297">ROUND((((FM69)+(2*FN69)+(3*FO69))/6),0)</f>
        <v>78</v>
      </c>
      <c r="FU69" s="23">
        <f t="shared" ref="FU69" si="2298">ROUND(FT69*0.2,0)</f>
        <v>16</v>
      </c>
      <c r="FV69" s="138"/>
      <c r="FW69" s="135"/>
      <c r="FX69" s="22">
        <v>80</v>
      </c>
      <c r="FY69" s="22">
        <v>80</v>
      </c>
      <c r="FZ69" s="22">
        <v>80</v>
      </c>
      <c r="GA69" s="23" t="s">
        <v>24</v>
      </c>
      <c r="GB69" s="23" t="s">
        <v>24</v>
      </c>
      <c r="GC69" s="23" t="s">
        <v>24</v>
      </c>
      <c r="GD69" s="23" t="s">
        <v>24</v>
      </c>
      <c r="GE69" s="23">
        <f t="shared" ref="GE69" si="2299">ROUND((((FX69)+(2*FY69)+(3*FZ69))/6),0)</f>
        <v>80</v>
      </c>
      <c r="GF69" s="23">
        <f t="shared" si="1614"/>
        <v>16</v>
      </c>
      <c r="GG69" s="138"/>
      <c r="GH69" s="135"/>
      <c r="GI69" s="143"/>
      <c r="GJ69" s="146"/>
      <c r="GK69" s="150"/>
      <c r="GL69" s="150"/>
      <c r="GM69" s="150"/>
      <c r="GN69" s="150"/>
      <c r="GO69" s="129"/>
      <c r="GP69" s="132"/>
      <c r="GQ69" s="132"/>
      <c r="GR69" s="129"/>
    </row>
    <row r="70" spans="1:200" ht="15.75" customHeight="1" thickBot="1" x14ac:dyDescent="0.3">
      <c r="A70" s="154">
        <v>22</v>
      </c>
      <c r="B70" s="157" t="s">
        <v>99</v>
      </c>
      <c r="C70" s="10" t="s">
        <v>3</v>
      </c>
      <c r="D70" s="24">
        <v>75</v>
      </c>
      <c r="E70" s="25">
        <v>70</v>
      </c>
      <c r="F70" s="46">
        <v>68</v>
      </c>
      <c r="G70" s="65">
        <f t="shared" si="36"/>
        <v>70</v>
      </c>
      <c r="H70" s="6">
        <f t="shared" si="2179"/>
        <v>28</v>
      </c>
      <c r="I70" s="6" t="s">
        <v>24</v>
      </c>
      <c r="J70" s="6" t="s">
        <v>24</v>
      </c>
      <c r="K70" s="6" t="s">
        <v>24</v>
      </c>
      <c r="L70" s="6" t="s">
        <v>24</v>
      </c>
      <c r="M70" s="136">
        <f t="shared" ref="M70" si="2300">H70+J71+L72</f>
        <v>75</v>
      </c>
      <c r="N70" s="133" t="str">
        <f t="shared" ref="N70" si="2301">IF(M70&gt;=75,"T","TT")</f>
        <v>T</v>
      </c>
      <c r="O70" s="79">
        <v>80</v>
      </c>
      <c r="P70" s="64">
        <v>80</v>
      </c>
      <c r="Q70" s="57">
        <v>55</v>
      </c>
      <c r="R70" s="6">
        <f t="shared" ref="R70" si="2302">ROUND((((O70)+(2*P70)+(3*Q70))/6),0)</f>
        <v>68</v>
      </c>
      <c r="S70" s="6">
        <f t="shared" ref="S70:S82" si="2303">ROUND(R70*0.4,0)</f>
        <v>27</v>
      </c>
      <c r="T70" s="6" t="s">
        <v>24</v>
      </c>
      <c r="U70" s="6" t="s">
        <v>24</v>
      </c>
      <c r="V70" s="6" t="s">
        <v>24</v>
      </c>
      <c r="W70" s="6" t="s">
        <v>24</v>
      </c>
      <c r="X70" s="136">
        <f t="shared" ref="X70" si="2304">S70+U71+W72</f>
        <v>75</v>
      </c>
      <c r="Y70" s="133" t="str">
        <f t="shared" ref="Y70" si="2305">IF(X70&gt;=75,"T","TT")</f>
        <v>T</v>
      </c>
      <c r="Z70" s="24">
        <v>79</v>
      </c>
      <c r="AA70" s="25">
        <v>76</v>
      </c>
      <c r="AB70" s="25">
        <v>64</v>
      </c>
      <c r="AC70" s="6">
        <f t="shared" ref="AC70" si="2306">ROUND((((Z70)+(2*AA70)+(3*AB70))/6),0)</f>
        <v>71</v>
      </c>
      <c r="AD70" s="6">
        <f t="shared" si="2187"/>
        <v>21</v>
      </c>
      <c r="AE70" s="6" t="s">
        <v>24</v>
      </c>
      <c r="AF70" s="6" t="s">
        <v>24</v>
      </c>
      <c r="AG70" s="6" t="s">
        <v>24</v>
      </c>
      <c r="AH70" s="6" t="s">
        <v>24</v>
      </c>
      <c r="AI70" s="136">
        <f t="shared" ref="AI70" si="2307">AD70+AF71+AH72</f>
        <v>77</v>
      </c>
      <c r="AJ70" s="133" t="str">
        <f t="shared" ref="AJ70" si="2308">IF(AI70&gt;=75,"T","TT")</f>
        <v>T</v>
      </c>
      <c r="AK70" s="5">
        <v>54</v>
      </c>
      <c r="AL70" s="25">
        <v>58</v>
      </c>
      <c r="AM70" s="25">
        <v>78</v>
      </c>
      <c r="AN70" s="6">
        <f t="shared" ref="AN70" si="2309">ROUND((((AK70)+(2*AL70)+(3*AM70))/6),0)</f>
        <v>67</v>
      </c>
      <c r="AO70" s="6">
        <f t="shared" ref="AO70:AO82" si="2310">ROUND(AN70*0.3,0)</f>
        <v>20</v>
      </c>
      <c r="AP70" s="6" t="s">
        <v>24</v>
      </c>
      <c r="AQ70" s="6" t="s">
        <v>24</v>
      </c>
      <c r="AR70" s="6" t="s">
        <v>24</v>
      </c>
      <c r="AS70" s="6" t="s">
        <v>24</v>
      </c>
      <c r="AT70" s="136">
        <f t="shared" ref="AT70" si="2311">AO70+AQ71+AS72</f>
        <v>72</v>
      </c>
      <c r="AU70" s="139" t="str">
        <f t="shared" ref="AU70" si="2312">IF(AT70&gt;=75,"T","TT")</f>
        <v>TT</v>
      </c>
      <c r="AV70" s="63">
        <v>70</v>
      </c>
      <c r="AW70" s="63">
        <v>70</v>
      </c>
      <c r="AX70" s="64">
        <v>65</v>
      </c>
      <c r="AY70" s="6">
        <f t="shared" ref="AY70" si="2313">ROUND((((AV70)+(2*AW70)+(3*AX70))/6),0)</f>
        <v>68</v>
      </c>
      <c r="AZ70" s="6">
        <f t="shared" si="1998"/>
        <v>48</v>
      </c>
      <c r="BA70" s="6" t="s">
        <v>24</v>
      </c>
      <c r="BB70" s="6" t="s">
        <v>24</v>
      </c>
      <c r="BC70" s="6" t="s">
        <v>24</v>
      </c>
      <c r="BD70" s="6" t="s">
        <v>24</v>
      </c>
      <c r="BE70" s="136">
        <f t="shared" ref="BE70" si="2314">AZ70+BB71+BD72</f>
        <v>70</v>
      </c>
      <c r="BF70" s="139" t="str">
        <f t="shared" ref="BF70" si="2315">IF(BE70&gt;=70,"T","TT")</f>
        <v>T</v>
      </c>
      <c r="BG70" s="5">
        <v>78</v>
      </c>
      <c r="BH70" s="25">
        <v>78</v>
      </c>
      <c r="BI70" s="25">
        <v>47</v>
      </c>
      <c r="BJ70" s="6">
        <f t="shared" ref="BJ70" si="2316">ROUND((((BG70)+(2*BH70)+(3*BI70))/6),0)</f>
        <v>63</v>
      </c>
      <c r="BK70" s="6">
        <f t="shared" ref="BK70" si="2317">ROUND(BJ70*0.2,0)</f>
        <v>13</v>
      </c>
      <c r="BL70" s="6" t="s">
        <v>24</v>
      </c>
      <c r="BM70" s="6" t="s">
        <v>24</v>
      </c>
      <c r="BN70" s="6" t="s">
        <v>24</v>
      </c>
      <c r="BO70" s="6" t="s">
        <v>24</v>
      </c>
      <c r="BP70" s="136">
        <f t="shared" ref="BP70" si="2318">BK70+BM71+BO72</f>
        <v>77</v>
      </c>
      <c r="BQ70" s="133" t="str">
        <f t="shared" ref="BQ70" si="2319">IF(BP70&gt;=75,"T","TT")</f>
        <v>T</v>
      </c>
      <c r="BR70" s="24"/>
      <c r="BS70" s="25"/>
      <c r="BT70" s="25"/>
      <c r="BU70" s="6">
        <v>78</v>
      </c>
      <c r="BV70" s="6">
        <f t="shared" si="2201"/>
        <v>8</v>
      </c>
      <c r="BW70" s="6" t="s">
        <v>24</v>
      </c>
      <c r="BX70" s="6" t="s">
        <v>24</v>
      </c>
      <c r="BY70" s="6" t="s">
        <v>24</v>
      </c>
      <c r="BZ70" s="6" t="s">
        <v>24</v>
      </c>
      <c r="CA70" s="136">
        <f t="shared" ref="CA70" si="2320">BV70+BX71+BZ72</f>
        <v>80</v>
      </c>
      <c r="CB70" s="133" t="str">
        <f t="shared" ref="CB70" si="2321">IF(CA70&gt;=75,"T","TT")</f>
        <v>T</v>
      </c>
      <c r="CC70" s="5">
        <v>80</v>
      </c>
      <c r="CD70" s="25">
        <v>75</v>
      </c>
      <c r="CE70" s="25">
        <v>72</v>
      </c>
      <c r="CF70" s="6">
        <f t="shared" ref="CF70" si="2322">ROUND((((CC70)+(2*CD70)+(3*CE70))/6),0)</f>
        <v>74</v>
      </c>
      <c r="CG70" s="6">
        <f t="shared" ref="CG70:CG82" si="2323">ROUND(CF70*0.8,0)</f>
        <v>59</v>
      </c>
      <c r="CH70" s="6" t="s">
        <v>24</v>
      </c>
      <c r="CI70" s="6" t="s">
        <v>24</v>
      </c>
      <c r="CJ70" s="6" t="s">
        <v>24</v>
      </c>
      <c r="CK70" s="6" t="s">
        <v>24</v>
      </c>
      <c r="CL70" s="136">
        <f t="shared" ref="CL70" si="2324">CG70+CI71+CK72</f>
        <v>75</v>
      </c>
      <c r="CM70" s="133" t="str">
        <f t="shared" ref="CM70" si="2325">IF(CL70&gt;=75,"T","TT")</f>
        <v>T</v>
      </c>
      <c r="CN70" s="24">
        <v>83</v>
      </c>
      <c r="CO70" s="25">
        <v>79</v>
      </c>
      <c r="CP70" s="25">
        <v>65</v>
      </c>
      <c r="CQ70" s="6">
        <f t="shared" ref="CQ70" si="2326">ROUND((((CN70)+(2*CO70)+(3*CP70))/6),0)</f>
        <v>73</v>
      </c>
      <c r="CR70" s="6">
        <f t="shared" si="2209"/>
        <v>51</v>
      </c>
      <c r="CS70" s="6" t="s">
        <v>24</v>
      </c>
      <c r="CT70" s="6" t="s">
        <v>24</v>
      </c>
      <c r="CU70" s="6" t="s">
        <v>24</v>
      </c>
      <c r="CV70" s="6" t="s">
        <v>24</v>
      </c>
      <c r="CW70" s="136">
        <f t="shared" ref="CW70" si="2327">CR70+CT71+CV72</f>
        <v>75</v>
      </c>
      <c r="CX70" s="139" t="str">
        <f t="shared" ref="CX70" si="2328">IF(CW70&gt;=75,"T","TT")</f>
        <v>T</v>
      </c>
      <c r="CY70" s="5">
        <v>78</v>
      </c>
      <c r="CZ70" s="25">
        <v>79</v>
      </c>
      <c r="DA70" s="25">
        <v>68</v>
      </c>
      <c r="DB70" s="6">
        <f t="shared" ref="DB70" si="2329">ROUND((((CY70)+(2*CZ70)+(3*DA70))/6),0)</f>
        <v>73</v>
      </c>
      <c r="DC70" s="6">
        <f t="shared" si="2213"/>
        <v>51</v>
      </c>
      <c r="DD70" s="6" t="s">
        <v>24</v>
      </c>
      <c r="DE70" s="6" t="s">
        <v>24</v>
      </c>
      <c r="DF70" s="6" t="s">
        <v>24</v>
      </c>
      <c r="DG70" s="6" t="s">
        <v>24</v>
      </c>
      <c r="DH70" s="136">
        <f t="shared" ref="DH70" si="2330">DC70+DE71+DG72</f>
        <v>75</v>
      </c>
      <c r="DI70" s="190" t="str">
        <f t="shared" ref="DI70" si="2331">IF(DH70&gt;=75,"T","TT")</f>
        <v>T</v>
      </c>
      <c r="DJ70" s="24">
        <v>80</v>
      </c>
      <c r="DK70" s="25">
        <v>75</v>
      </c>
      <c r="DL70" s="25">
        <v>62</v>
      </c>
      <c r="DM70" s="6">
        <f t="shared" ref="DM70" si="2332">ROUND((((DJ70)+(2*DK70)+(3*DL70))/6),0)</f>
        <v>69</v>
      </c>
      <c r="DN70" s="6">
        <f t="shared" si="2217"/>
        <v>35</v>
      </c>
      <c r="DO70" s="6" t="s">
        <v>24</v>
      </c>
      <c r="DP70" s="6" t="s">
        <v>24</v>
      </c>
      <c r="DQ70" s="6" t="s">
        <v>24</v>
      </c>
      <c r="DR70" s="6" t="s">
        <v>24</v>
      </c>
      <c r="DS70" s="136">
        <f t="shared" ref="DS70" si="2333">DN70+DP71+DR72</f>
        <v>78</v>
      </c>
      <c r="DT70" s="133" t="str">
        <f t="shared" ref="DT70" si="2334">IF(DS70&gt;=75,"T","TT")</f>
        <v>T</v>
      </c>
      <c r="DU70" s="17">
        <v>77</v>
      </c>
      <c r="DV70" s="6">
        <v>75</v>
      </c>
      <c r="DW70" s="6">
        <v>62</v>
      </c>
      <c r="DX70" s="6">
        <f t="shared" ref="DX70" si="2335">ROUND((((DU70)+(2*DV70)+(3*DW70))/6),0)</f>
        <v>69</v>
      </c>
      <c r="DY70" s="6">
        <f t="shared" ref="DY70" si="2336">ROUND(DX70*0.8,0)</f>
        <v>55</v>
      </c>
      <c r="DZ70" s="6" t="s">
        <v>24</v>
      </c>
      <c r="EA70" s="6" t="s">
        <v>24</v>
      </c>
      <c r="EB70" s="6" t="s">
        <v>24</v>
      </c>
      <c r="EC70" s="6" t="s">
        <v>24</v>
      </c>
      <c r="ED70" s="136">
        <f t="shared" ref="ED70" si="2337">DY70+EA71+EC72</f>
        <v>70</v>
      </c>
      <c r="EE70" s="139" t="str">
        <f t="shared" ref="EE70" si="2338">IF(ED70&gt;=70,"T","TT")</f>
        <v>T</v>
      </c>
      <c r="EF70" s="16">
        <v>79</v>
      </c>
      <c r="EG70" s="6">
        <v>79</v>
      </c>
      <c r="EH70" s="6">
        <v>61</v>
      </c>
      <c r="EI70" s="6">
        <f t="shared" ref="EI70" si="2339">ROUND((((EF70)+(2*EG70)+(3*EH70))/6),0)</f>
        <v>70</v>
      </c>
      <c r="EJ70" s="6">
        <f t="shared" ref="EJ70:EJ82" si="2340">ROUND(EI70*0.6,0)</f>
        <v>42</v>
      </c>
      <c r="EK70" s="6" t="s">
        <v>24</v>
      </c>
      <c r="EL70" s="6" t="s">
        <v>24</v>
      </c>
      <c r="EM70" s="6" t="s">
        <v>24</v>
      </c>
      <c r="EN70" s="6" t="s">
        <v>24</v>
      </c>
      <c r="EO70" s="136">
        <f t="shared" si="2021"/>
        <v>73</v>
      </c>
      <c r="EP70" s="133" t="str">
        <f t="shared" ref="EP70" si="2341">IF(EO70&gt;=70,"T","TT")</f>
        <v>T</v>
      </c>
      <c r="EQ70" s="17">
        <v>70</v>
      </c>
      <c r="ER70" s="17">
        <v>70</v>
      </c>
      <c r="ES70" s="6">
        <v>69</v>
      </c>
      <c r="ET70" s="6">
        <f t="shared" ref="ET70" si="2342">ROUND((((EQ70)+(2*ER70)+(3*ES70))/6),0)</f>
        <v>70</v>
      </c>
      <c r="EU70" s="6">
        <f t="shared" ref="EU70" si="2343">ROUND(ET70*0.7,0)</f>
        <v>49</v>
      </c>
      <c r="EV70" s="6" t="s">
        <v>24</v>
      </c>
      <c r="EW70" s="6" t="s">
        <v>24</v>
      </c>
      <c r="EX70" s="6" t="s">
        <v>24</v>
      </c>
      <c r="EY70" s="6" t="s">
        <v>24</v>
      </c>
      <c r="EZ70" s="136">
        <f t="shared" ref="EZ70" si="2344">EU70+EW71+EY72</f>
        <v>70</v>
      </c>
      <c r="FA70" s="139" t="str">
        <f t="shared" ref="FA70" si="2345">IF(EZ70&gt;=70,"T","TT")</f>
        <v>T</v>
      </c>
      <c r="FB70" s="71">
        <v>79.666666666666671</v>
      </c>
      <c r="FC70" s="26">
        <v>79.166666666666671</v>
      </c>
      <c r="FD70" s="26">
        <v>49</v>
      </c>
      <c r="FE70" s="6">
        <f t="shared" ref="FE70" si="2346">ROUND((((FB70)+(2*FC70)+(3*FD70))/6),0)</f>
        <v>64</v>
      </c>
      <c r="FF70" s="6">
        <f t="shared" ref="FF70" si="2347">ROUND(FE70*0.3,0)</f>
        <v>19</v>
      </c>
      <c r="FG70" s="6" t="s">
        <v>24</v>
      </c>
      <c r="FH70" s="6" t="s">
        <v>24</v>
      </c>
      <c r="FI70" s="6" t="s">
        <v>24</v>
      </c>
      <c r="FJ70" s="6" t="s">
        <v>24</v>
      </c>
      <c r="FK70" s="136">
        <f t="shared" ref="FK70" si="2348">FF70+FH71+FJ72</f>
        <v>75</v>
      </c>
      <c r="FL70" s="139" t="str">
        <f t="shared" ref="FL70" si="2349">IF(FK70&gt;=75,"T","TT")</f>
        <v>T</v>
      </c>
      <c r="FM70" s="76">
        <v>81.400000000000006</v>
      </c>
      <c r="FN70" s="26">
        <v>81</v>
      </c>
      <c r="FO70" s="6">
        <v>73</v>
      </c>
      <c r="FP70" s="6">
        <f t="shared" ref="FP70" si="2350">ROUND((((FM70)+(2*FN70)+(3*FO70))/6),0)</f>
        <v>77</v>
      </c>
      <c r="FQ70" s="6">
        <f t="shared" ref="FQ70:FQ82" si="2351">ROUND(FP70*0.4,0)</f>
        <v>31</v>
      </c>
      <c r="FR70" s="6" t="s">
        <v>24</v>
      </c>
      <c r="FS70" s="6" t="s">
        <v>24</v>
      </c>
      <c r="FT70" s="6" t="s">
        <v>24</v>
      </c>
      <c r="FU70" s="6" t="s">
        <v>24</v>
      </c>
      <c r="FV70" s="136">
        <f t="shared" ref="FV70" si="2352">FQ70+FS71+FU72</f>
        <v>77</v>
      </c>
      <c r="FW70" s="133" t="str">
        <f t="shared" ref="FW70" si="2353">IF(FV70&gt;=75,"T","TT")</f>
        <v>T</v>
      </c>
      <c r="FX70" s="16">
        <v>83</v>
      </c>
      <c r="FY70" s="6">
        <v>75</v>
      </c>
      <c r="FZ70" s="6">
        <v>98</v>
      </c>
      <c r="GA70" s="6">
        <f t="shared" ref="GA70" si="2354">ROUND((((FX70)+(2*FY70)+(3*FZ70))/6),0)</f>
        <v>88</v>
      </c>
      <c r="GB70" s="6">
        <f t="shared" ref="GB70" si="2355">ROUND(GA70*0.3,0)</f>
        <v>26</v>
      </c>
      <c r="GC70" s="6" t="s">
        <v>24</v>
      </c>
      <c r="GD70" s="6" t="s">
        <v>24</v>
      </c>
      <c r="GE70" s="6" t="s">
        <v>24</v>
      </c>
      <c r="GF70" s="6" t="s">
        <v>24</v>
      </c>
      <c r="GG70" s="136">
        <f t="shared" ref="GG70" si="2356">GB70+GD71+GF72</f>
        <v>81</v>
      </c>
      <c r="GH70" s="133" t="str">
        <f t="shared" si="2128"/>
        <v>T</v>
      </c>
      <c r="GI70" s="142">
        <f>M70+X70+AI70+AT70+BE70+BP70+CA70+CL70+CW70+DH70+DS70+ED70+EO70+EZ70+FK70+FV70+GG70</f>
        <v>1275</v>
      </c>
      <c r="GJ70" s="145">
        <f t="shared" si="102"/>
        <v>75</v>
      </c>
      <c r="GK70" s="148">
        <f t="shared" ref="GK70" si="2357">17-GL70</f>
        <v>16</v>
      </c>
      <c r="GL70" s="148">
        <f t="shared" ref="GL70" si="2358">COUNTIF(C70:GH70,"TT")</f>
        <v>1</v>
      </c>
      <c r="GM70" s="148" t="str">
        <f t="shared" ref="GM70" si="2359">IF(GL70&lt;=3,"N","TN")</f>
        <v>N</v>
      </c>
      <c r="GN70" s="148">
        <f>RANK(GI70,$GI$7:$GI$138,0)</f>
        <v>34</v>
      </c>
      <c r="GO70" s="127" t="str">
        <f t="shared" ref="GO70" si="2360">IF(AND(AI70&gt;=75,AT70&gt;=75,FV70&gt;=75),"YA","TIDAK")</f>
        <v>TIDAK</v>
      </c>
      <c r="GP70" s="130" t="str">
        <f t="shared" ref="GP70" si="2361">IF(AND(BE70&gt;=70,ED70&gt;=70,EO70&gt;=70,EZ70&gt;=70),"YA","TIDAK")</f>
        <v>YA</v>
      </c>
      <c r="GQ70" s="130" t="str">
        <f t="shared" ref="GQ70" si="2362">IF(AND(CL70&gt;=75,CW70&gt;=75,DH70&gt;=75,DS70&gt;=75),"YA","TIDAK")</f>
        <v>YA</v>
      </c>
      <c r="GR70" s="127"/>
    </row>
    <row r="71" spans="1:200" ht="15.75" customHeight="1" thickBot="1" x14ac:dyDescent="0.3">
      <c r="A71" s="155"/>
      <c r="B71" s="158"/>
      <c r="C71" s="11" t="s">
        <v>4</v>
      </c>
      <c r="D71" s="18">
        <v>77</v>
      </c>
      <c r="E71" s="8">
        <v>75</v>
      </c>
      <c r="F71" s="8">
        <v>78</v>
      </c>
      <c r="G71" s="26" t="s">
        <v>24</v>
      </c>
      <c r="H71" s="8" t="s">
        <v>24</v>
      </c>
      <c r="I71" s="8">
        <f t="shared" ref="I71" si="2363">ROUND((((D71)+(2*E71)+(3*F71))/6),0)</f>
        <v>77</v>
      </c>
      <c r="J71" s="8">
        <f t="shared" si="2245"/>
        <v>19</v>
      </c>
      <c r="K71" s="8" t="s">
        <v>24</v>
      </c>
      <c r="L71" s="8" t="s">
        <v>24</v>
      </c>
      <c r="M71" s="137"/>
      <c r="N71" s="134"/>
      <c r="O71" s="7">
        <v>80</v>
      </c>
      <c r="P71" s="7">
        <v>80</v>
      </c>
      <c r="Q71" s="7">
        <v>80</v>
      </c>
      <c r="R71" s="8" t="s">
        <v>24</v>
      </c>
      <c r="S71" s="8" t="s">
        <v>24</v>
      </c>
      <c r="T71" s="8">
        <f t="shared" ref="T71" si="2364">ROUND((((O71)+(2*P71)+(3*Q71))/6),0)</f>
        <v>80</v>
      </c>
      <c r="U71" s="8">
        <f t="shared" ref="U71:U83" si="2365">ROUND(T71*0.1,0)</f>
        <v>8</v>
      </c>
      <c r="V71" s="8" t="s">
        <v>24</v>
      </c>
      <c r="W71" s="8" t="s">
        <v>24</v>
      </c>
      <c r="X71" s="137"/>
      <c r="Y71" s="134"/>
      <c r="Z71" s="18">
        <v>78</v>
      </c>
      <c r="AA71" s="8">
        <v>79</v>
      </c>
      <c r="AB71" s="8">
        <v>80</v>
      </c>
      <c r="AC71" s="8" t="s">
        <v>24</v>
      </c>
      <c r="AD71" s="8" t="s">
        <v>24</v>
      </c>
      <c r="AE71" s="8">
        <f t="shared" ref="AE71" si="2366">ROUND((((Z71)+(2*AA71)+(3*AB71))/6),0)</f>
        <v>79</v>
      </c>
      <c r="AF71" s="8">
        <f t="shared" si="2249"/>
        <v>40</v>
      </c>
      <c r="AG71" s="8" t="s">
        <v>24</v>
      </c>
      <c r="AH71" s="8" t="s">
        <v>24</v>
      </c>
      <c r="AI71" s="137"/>
      <c r="AJ71" s="134"/>
      <c r="AK71" s="7">
        <v>72</v>
      </c>
      <c r="AL71" s="8">
        <v>78</v>
      </c>
      <c r="AM71" s="8">
        <v>72</v>
      </c>
      <c r="AN71" s="8" t="s">
        <v>24</v>
      </c>
      <c r="AO71" s="8" t="s">
        <v>24</v>
      </c>
      <c r="AP71" s="8">
        <f t="shared" ref="AP71" si="2367">ROUND((((AK71)+(2*AL71)+(3*AM71))/6),0)</f>
        <v>74</v>
      </c>
      <c r="AQ71" s="8">
        <f t="shared" ref="AQ71:AQ83" si="2368">ROUND(AP71*0.5,0)</f>
        <v>37</v>
      </c>
      <c r="AR71" s="8" t="s">
        <v>24</v>
      </c>
      <c r="AS71" s="8" t="s">
        <v>24</v>
      </c>
      <c r="AT71" s="137"/>
      <c r="AU71" s="140"/>
      <c r="AV71" s="18">
        <v>75</v>
      </c>
      <c r="AW71" s="18">
        <v>73</v>
      </c>
      <c r="AX71" s="18">
        <v>75</v>
      </c>
      <c r="AY71" s="8" t="s">
        <v>24</v>
      </c>
      <c r="AZ71" s="8" t="s">
        <v>24</v>
      </c>
      <c r="BA71" s="8">
        <f t="shared" ref="BA71" si="2369">ROUND((((AV71)+(2*AW71)+(3*AX71))/6),0)</f>
        <v>74</v>
      </c>
      <c r="BB71" s="8">
        <f t="shared" si="2047"/>
        <v>7</v>
      </c>
      <c r="BC71" s="8" t="s">
        <v>24</v>
      </c>
      <c r="BD71" s="8" t="s">
        <v>24</v>
      </c>
      <c r="BE71" s="137"/>
      <c r="BF71" s="140"/>
      <c r="BG71" s="7">
        <v>79</v>
      </c>
      <c r="BH71" s="8">
        <v>78</v>
      </c>
      <c r="BI71" s="8">
        <v>79</v>
      </c>
      <c r="BJ71" s="8" t="s">
        <v>24</v>
      </c>
      <c r="BK71" s="8" t="s">
        <v>24</v>
      </c>
      <c r="BL71" s="8">
        <f t="shared" ref="BL71" si="2370">ROUND((((BG71)+(2*BH71)+(3*BI71))/6),0)</f>
        <v>79</v>
      </c>
      <c r="BM71" s="8">
        <f t="shared" ref="BM71" si="2371">ROUND(BL71*0.5,0)</f>
        <v>40</v>
      </c>
      <c r="BN71" s="8" t="s">
        <v>24</v>
      </c>
      <c r="BO71" s="8" t="s">
        <v>24</v>
      </c>
      <c r="BP71" s="137"/>
      <c r="BQ71" s="134"/>
      <c r="BR71" s="18"/>
      <c r="BS71" s="8"/>
      <c r="BT71" s="8"/>
      <c r="BU71" s="8" t="s">
        <v>24</v>
      </c>
      <c r="BV71" s="8" t="s">
        <v>24</v>
      </c>
      <c r="BW71" s="8">
        <v>79</v>
      </c>
      <c r="BX71" s="8">
        <f t="shared" si="2255"/>
        <v>40</v>
      </c>
      <c r="BY71" s="8" t="s">
        <v>24</v>
      </c>
      <c r="BZ71" s="8" t="s">
        <v>24</v>
      </c>
      <c r="CA71" s="137"/>
      <c r="CB71" s="134"/>
      <c r="CC71" s="7">
        <v>80</v>
      </c>
      <c r="CD71" s="7">
        <v>80</v>
      </c>
      <c r="CE71" s="7">
        <v>83</v>
      </c>
      <c r="CF71" s="8" t="s">
        <v>24</v>
      </c>
      <c r="CG71" s="8" t="s">
        <v>24</v>
      </c>
      <c r="CH71" s="8">
        <f t="shared" ref="CH71" si="2372">ROUND((((CC71)+(2*CD71)+(3*CE71))/6),0)</f>
        <v>82</v>
      </c>
      <c r="CI71" s="8">
        <f t="shared" ref="CI71:CI83" si="2373">ROUND(CH71*0.1,0)</f>
        <v>8</v>
      </c>
      <c r="CJ71" s="8" t="s">
        <v>24</v>
      </c>
      <c r="CK71" s="8" t="s">
        <v>24</v>
      </c>
      <c r="CL71" s="137"/>
      <c r="CM71" s="134"/>
      <c r="CN71" s="18">
        <v>80</v>
      </c>
      <c r="CO71" s="8">
        <v>82</v>
      </c>
      <c r="CP71" s="8">
        <v>77</v>
      </c>
      <c r="CQ71" s="8" t="s">
        <v>24</v>
      </c>
      <c r="CR71" s="8" t="s">
        <v>24</v>
      </c>
      <c r="CS71" s="8">
        <f t="shared" ref="CS71" si="2374">ROUND((((CN71)+(2*CO71)+(3*CP71))/6),0)</f>
        <v>79</v>
      </c>
      <c r="CT71" s="8">
        <f t="shared" si="2259"/>
        <v>16</v>
      </c>
      <c r="CU71" s="8" t="s">
        <v>24</v>
      </c>
      <c r="CV71" s="8" t="s">
        <v>24</v>
      </c>
      <c r="CW71" s="137"/>
      <c r="CX71" s="140"/>
      <c r="CY71" s="7">
        <v>77</v>
      </c>
      <c r="CZ71" s="8">
        <v>77</v>
      </c>
      <c r="DA71" s="8">
        <v>78</v>
      </c>
      <c r="DB71" s="8" t="s">
        <v>24</v>
      </c>
      <c r="DC71" s="8" t="s">
        <v>24</v>
      </c>
      <c r="DD71" s="8">
        <f t="shared" ref="DD71" si="2375">ROUND((((CY71)+(2*CZ71)+(3*DA71))/6),0)</f>
        <v>78</v>
      </c>
      <c r="DE71" s="8">
        <f t="shared" si="2261"/>
        <v>16</v>
      </c>
      <c r="DF71" s="8" t="s">
        <v>24</v>
      </c>
      <c r="DG71" s="8" t="s">
        <v>24</v>
      </c>
      <c r="DH71" s="137"/>
      <c r="DI71" s="191"/>
      <c r="DJ71" s="18">
        <v>86</v>
      </c>
      <c r="DK71" s="8">
        <v>86</v>
      </c>
      <c r="DL71" s="8">
        <v>87</v>
      </c>
      <c r="DM71" s="8" t="s">
        <v>24</v>
      </c>
      <c r="DN71" s="8" t="s">
        <v>24</v>
      </c>
      <c r="DO71" s="8">
        <f t="shared" ref="DO71" si="2376">ROUND((((DJ71)+(2*DK71)+(3*DL71))/6),0)</f>
        <v>87</v>
      </c>
      <c r="DP71" s="8">
        <f t="shared" si="2263"/>
        <v>17</v>
      </c>
      <c r="DQ71" s="8" t="s">
        <v>24</v>
      </c>
      <c r="DR71" s="8" t="s">
        <v>24</v>
      </c>
      <c r="DS71" s="137"/>
      <c r="DT71" s="134"/>
      <c r="DU71" s="7">
        <v>75</v>
      </c>
      <c r="DV71" s="7">
        <v>75</v>
      </c>
      <c r="DW71" s="7">
        <v>75</v>
      </c>
      <c r="DX71" s="8" t="s">
        <v>24</v>
      </c>
      <c r="DY71" s="8" t="s">
        <v>24</v>
      </c>
      <c r="DZ71" s="8">
        <f t="shared" ref="DZ71" si="2377">ROUND((((DU71)+(2*DV71)+(3*DW71))/6),0)</f>
        <v>75</v>
      </c>
      <c r="EA71" s="8">
        <f t="shared" ref="EA71" si="2378">ROUND(DZ71*0.15,0)</f>
        <v>11</v>
      </c>
      <c r="EB71" s="8" t="s">
        <v>24</v>
      </c>
      <c r="EC71" s="8" t="s">
        <v>24</v>
      </c>
      <c r="ED71" s="137"/>
      <c r="EE71" s="140"/>
      <c r="EF71" s="18">
        <v>79</v>
      </c>
      <c r="EG71" s="8">
        <v>79</v>
      </c>
      <c r="EH71" s="8">
        <v>75</v>
      </c>
      <c r="EI71" s="8" t="s">
        <v>24</v>
      </c>
      <c r="EJ71" s="8" t="s">
        <v>24</v>
      </c>
      <c r="EK71" s="8">
        <f t="shared" ref="EK71" si="2379">ROUND((((EF71)+(2*EG71)+(3*EH71))/6),0)</f>
        <v>77</v>
      </c>
      <c r="EL71" s="8">
        <f t="shared" ref="EL71:EL83" si="2380">ROUND(EK71*0.3,0)</f>
        <v>23</v>
      </c>
      <c r="EM71" s="8" t="s">
        <v>24</v>
      </c>
      <c r="EN71" s="8" t="s">
        <v>24</v>
      </c>
      <c r="EO71" s="137"/>
      <c r="EP71" s="134"/>
      <c r="EQ71" s="7">
        <v>70</v>
      </c>
      <c r="ER71" s="7">
        <v>70</v>
      </c>
      <c r="ES71" s="7">
        <v>70</v>
      </c>
      <c r="ET71" s="8" t="s">
        <v>24</v>
      </c>
      <c r="EU71" s="8" t="s">
        <v>24</v>
      </c>
      <c r="EV71" s="8">
        <f t="shared" ref="EV71" si="2381">ROUND((((EQ71)+(2*ER71)+(3*ES71))/6),0)</f>
        <v>70</v>
      </c>
      <c r="EW71" s="8">
        <f t="shared" ref="EW71" si="2382">ROUND(EV71*0.2,0)</f>
        <v>14</v>
      </c>
      <c r="EX71" s="8" t="s">
        <v>24</v>
      </c>
      <c r="EY71" s="8" t="s">
        <v>24</v>
      </c>
      <c r="EZ71" s="137"/>
      <c r="FA71" s="140"/>
      <c r="FB71" s="66">
        <v>80.52</v>
      </c>
      <c r="FC71" s="29">
        <v>80</v>
      </c>
      <c r="FD71" s="29">
        <v>81.069999999999993</v>
      </c>
      <c r="FE71" s="8" t="s">
        <v>24</v>
      </c>
      <c r="FF71" s="8" t="s">
        <v>24</v>
      </c>
      <c r="FG71" s="8">
        <f t="shared" ref="FG71" si="2383">ROUND((((FB71)+(2*FC71)+(3*FD71))/6),0)</f>
        <v>81</v>
      </c>
      <c r="FH71" s="8">
        <f t="shared" ref="FH71" si="2384">ROUND(FG71*0.5,0)</f>
        <v>41</v>
      </c>
      <c r="FI71" s="8" t="s">
        <v>24</v>
      </c>
      <c r="FJ71" s="8" t="s">
        <v>24</v>
      </c>
      <c r="FK71" s="137"/>
      <c r="FL71" s="140"/>
      <c r="FM71" s="74">
        <v>78.099999999999994</v>
      </c>
      <c r="FN71" s="29">
        <v>78</v>
      </c>
      <c r="FO71" s="29">
        <v>78</v>
      </c>
      <c r="FP71" s="8" t="s">
        <v>24</v>
      </c>
      <c r="FQ71" s="8" t="s">
        <v>24</v>
      </c>
      <c r="FR71" s="8">
        <f t="shared" ref="FR71" si="2385">ROUND((((FM71)+(2*FN71)+(3*FO71))/6),0)</f>
        <v>78</v>
      </c>
      <c r="FS71" s="8">
        <f t="shared" ref="FS71:FS83" si="2386">ROUND(FR71*0.4,0)</f>
        <v>31</v>
      </c>
      <c r="FT71" s="8" t="s">
        <v>24</v>
      </c>
      <c r="FU71" s="8" t="s">
        <v>24</v>
      </c>
      <c r="FV71" s="137"/>
      <c r="FW71" s="134"/>
      <c r="FX71" s="18">
        <v>80</v>
      </c>
      <c r="FY71" s="8">
        <v>70</v>
      </c>
      <c r="FZ71" s="8">
        <v>80</v>
      </c>
      <c r="GA71" s="8" t="s">
        <v>24</v>
      </c>
      <c r="GB71" s="8" t="s">
        <v>24</v>
      </c>
      <c r="GC71" s="8">
        <f t="shared" ref="GC71" si="2387">ROUND((((FX71)+(2*FY71)+(3*FZ71))/6),0)</f>
        <v>77</v>
      </c>
      <c r="GD71" s="8">
        <f t="shared" ref="GD71" si="2388">ROUND(GC71*0.5,0)</f>
        <v>39</v>
      </c>
      <c r="GE71" s="8" t="s">
        <v>24</v>
      </c>
      <c r="GF71" s="8" t="s">
        <v>24</v>
      </c>
      <c r="GG71" s="137"/>
      <c r="GH71" s="134"/>
      <c r="GI71" s="143"/>
      <c r="GJ71" s="146"/>
      <c r="GK71" s="149"/>
      <c r="GL71" s="149"/>
      <c r="GM71" s="149"/>
      <c r="GN71" s="149"/>
      <c r="GO71" s="128"/>
      <c r="GP71" s="131"/>
      <c r="GQ71" s="131"/>
      <c r="GR71" s="128"/>
    </row>
    <row r="72" spans="1:200" ht="15.75" customHeight="1" thickBot="1" x14ac:dyDescent="0.3">
      <c r="A72" s="156"/>
      <c r="B72" s="159"/>
      <c r="C72" s="12" t="s">
        <v>5</v>
      </c>
      <c r="D72" s="22">
        <v>80</v>
      </c>
      <c r="E72" s="23">
        <v>77</v>
      </c>
      <c r="F72" s="23">
        <v>82</v>
      </c>
      <c r="G72" s="26" t="s">
        <v>24</v>
      </c>
      <c r="H72" s="20" t="s">
        <v>24</v>
      </c>
      <c r="I72" s="20" t="s">
        <v>24</v>
      </c>
      <c r="J72" s="20" t="s">
        <v>24</v>
      </c>
      <c r="K72" s="20">
        <f t="shared" ref="K72" si="2389">ROUND((((D72)+(2*E72)+(3*F72))/6),0)</f>
        <v>80</v>
      </c>
      <c r="L72" s="20">
        <f t="shared" si="2273"/>
        <v>28</v>
      </c>
      <c r="M72" s="138"/>
      <c r="N72" s="135"/>
      <c r="O72" s="7">
        <v>80</v>
      </c>
      <c r="P72" s="7">
        <v>80</v>
      </c>
      <c r="Q72" s="7">
        <v>80</v>
      </c>
      <c r="R72" s="20" t="s">
        <v>24</v>
      </c>
      <c r="S72" s="20" t="s">
        <v>24</v>
      </c>
      <c r="T72" s="20" t="s">
        <v>24</v>
      </c>
      <c r="U72" s="20" t="s">
        <v>24</v>
      </c>
      <c r="V72" s="20">
        <f t="shared" ref="V72" si="2390">ROUND((((O72)+(2*P72)+(3*Q72))/6),0)</f>
        <v>80</v>
      </c>
      <c r="W72" s="20">
        <f t="shared" ref="W72:W84" si="2391">ROUND(V72*0.5,0)</f>
        <v>40</v>
      </c>
      <c r="X72" s="138"/>
      <c r="Y72" s="135"/>
      <c r="Z72" s="22">
        <v>80</v>
      </c>
      <c r="AA72" s="23">
        <v>79</v>
      </c>
      <c r="AB72" s="23">
        <v>81</v>
      </c>
      <c r="AC72" s="20" t="s">
        <v>24</v>
      </c>
      <c r="AD72" s="20" t="s">
        <v>24</v>
      </c>
      <c r="AE72" s="20" t="s">
        <v>24</v>
      </c>
      <c r="AF72" s="20" t="s">
        <v>24</v>
      </c>
      <c r="AG72" s="20">
        <f t="shared" ref="AG72" si="2392">ROUND((((Z72)+(2*AA72)+(3*AB72))/6),0)</f>
        <v>80</v>
      </c>
      <c r="AH72" s="20">
        <f t="shared" si="2277"/>
        <v>16</v>
      </c>
      <c r="AI72" s="138"/>
      <c r="AJ72" s="135"/>
      <c r="AK72" s="9">
        <v>75</v>
      </c>
      <c r="AL72" s="9">
        <v>75</v>
      </c>
      <c r="AM72" s="9">
        <v>75</v>
      </c>
      <c r="AN72" s="20" t="s">
        <v>24</v>
      </c>
      <c r="AO72" s="20" t="s">
        <v>24</v>
      </c>
      <c r="AP72" s="20" t="s">
        <v>24</v>
      </c>
      <c r="AQ72" s="20" t="s">
        <v>24</v>
      </c>
      <c r="AR72" s="20">
        <f t="shared" ref="AR72" si="2393">ROUND((((AK72)+(2*AL72)+(3*AM72))/6),0)</f>
        <v>75</v>
      </c>
      <c r="AS72" s="20">
        <f t="shared" ref="AS72:AS84" si="2394">ROUND(AR72*0.2,0)</f>
        <v>15</v>
      </c>
      <c r="AT72" s="138"/>
      <c r="AU72" s="141"/>
      <c r="AV72" s="18">
        <v>75</v>
      </c>
      <c r="AW72" s="18">
        <v>75</v>
      </c>
      <c r="AX72" s="18">
        <v>75</v>
      </c>
      <c r="AY72" s="20" t="s">
        <v>24</v>
      </c>
      <c r="AZ72" s="20" t="s">
        <v>24</v>
      </c>
      <c r="BA72" s="20" t="s">
        <v>24</v>
      </c>
      <c r="BB72" s="20" t="s">
        <v>24</v>
      </c>
      <c r="BC72" s="20">
        <f t="shared" ref="BC72" si="2395">ROUND((((AV72)+(2*AW72)+(3*AX72))/6),0)</f>
        <v>75</v>
      </c>
      <c r="BD72" s="20">
        <f t="shared" si="2064"/>
        <v>15</v>
      </c>
      <c r="BE72" s="138"/>
      <c r="BF72" s="141"/>
      <c r="BG72" s="9">
        <v>80</v>
      </c>
      <c r="BH72" s="23">
        <v>79</v>
      </c>
      <c r="BI72" s="23">
        <v>79</v>
      </c>
      <c r="BJ72" s="23" t="s">
        <v>24</v>
      </c>
      <c r="BK72" s="23" t="s">
        <v>24</v>
      </c>
      <c r="BL72" s="23" t="s">
        <v>24</v>
      </c>
      <c r="BM72" s="23" t="s">
        <v>24</v>
      </c>
      <c r="BN72" s="23">
        <f t="shared" ref="BN72" si="2396">ROUND((((BG72)+(2*BH72)+(3*BI72))/6),0)</f>
        <v>79</v>
      </c>
      <c r="BO72" s="23">
        <f t="shared" ref="BO72" si="2397">ROUND(BN72*0.3,0)</f>
        <v>24</v>
      </c>
      <c r="BP72" s="138"/>
      <c r="BQ72" s="135"/>
      <c r="BR72" s="22"/>
      <c r="BS72" s="23"/>
      <c r="BT72" s="23"/>
      <c r="BU72" s="23" t="s">
        <v>24</v>
      </c>
      <c r="BV72" s="23" t="s">
        <v>24</v>
      </c>
      <c r="BW72" s="23" t="s">
        <v>24</v>
      </c>
      <c r="BX72" s="23" t="s">
        <v>24</v>
      </c>
      <c r="BY72" s="23">
        <v>79</v>
      </c>
      <c r="BZ72" s="23">
        <f t="shared" si="2283"/>
        <v>32</v>
      </c>
      <c r="CA72" s="138"/>
      <c r="CB72" s="135"/>
      <c r="CC72" s="7">
        <v>80</v>
      </c>
      <c r="CD72" s="7">
        <v>80</v>
      </c>
      <c r="CE72" s="7">
        <v>81</v>
      </c>
      <c r="CF72" s="23" t="s">
        <v>24</v>
      </c>
      <c r="CG72" s="23" t="s">
        <v>24</v>
      </c>
      <c r="CH72" s="23" t="s">
        <v>24</v>
      </c>
      <c r="CI72" s="23" t="s">
        <v>24</v>
      </c>
      <c r="CJ72" s="23">
        <f t="shared" ref="CJ72" si="2398">ROUND((((CC72)+(2*CD72)+(3*CE72))/6),0)</f>
        <v>81</v>
      </c>
      <c r="CK72" s="23">
        <f t="shared" ref="CK72:CK84" si="2399">ROUND(CJ72*0.1,0)</f>
        <v>8</v>
      </c>
      <c r="CL72" s="138"/>
      <c r="CM72" s="135"/>
      <c r="CN72" s="22">
        <v>86</v>
      </c>
      <c r="CO72" s="23">
        <v>80</v>
      </c>
      <c r="CP72" s="23">
        <v>76</v>
      </c>
      <c r="CQ72" s="23" t="s">
        <v>24</v>
      </c>
      <c r="CR72" s="23" t="s">
        <v>24</v>
      </c>
      <c r="CS72" s="23" t="s">
        <v>24</v>
      </c>
      <c r="CT72" s="23" t="s">
        <v>24</v>
      </c>
      <c r="CU72" s="23">
        <f t="shared" ref="CU72" si="2400">ROUND((((CN72)+(2*CO72)+(3*CP72))/6),0)</f>
        <v>79</v>
      </c>
      <c r="CV72" s="23">
        <f t="shared" si="2287"/>
        <v>8</v>
      </c>
      <c r="CW72" s="138"/>
      <c r="CX72" s="141"/>
      <c r="CY72" s="9">
        <v>77</v>
      </c>
      <c r="CZ72" s="23">
        <v>78</v>
      </c>
      <c r="DA72" s="23">
        <v>80</v>
      </c>
      <c r="DB72" s="23" t="s">
        <v>24</v>
      </c>
      <c r="DC72" s="23" t="s">
        <v>24</v>
      </c>
      <c r="DD72" s="23" t="s">
        <v>24</v>
      </c>
      <c r="DE72" s="23" t="s">
        <v>24</v>
      </c>
      <c r="DF72" s="23">
        <f t="shared" ref="DF72" si="2401">ROUND((((CY72)+(2*CZ72)+(3*DA72))/6),0)</f>
        <v>79</v>
      </c>
      <c r="DG72" s="23">
        <f t="shared" si="2289"/>
        <v>8</v>
      </c>
      <c r="DH72" s="138"/>
      <c r="DI72" s="192"/>
      <c r="DJ72" s="22">
        <v>86</v>
      </c>
      <c r="DK72" s="23">
        <v>86</v>
      </c>
      <c r="DL72" s="23">
        <v>87</v>
      </c>
      <c r="DM72" s="20" t="s">
        <v>24</v>
      </c>
      <c r="DN72" s="20" t="s">
        <v>24</v>
      </c>
      <c r="DO72" s="20" t="s">
        <v>24</v>
      </c>
      <c r="DP72" s="20" t="s">
        <v>24</v>
      </c>
      <c r="DQ72" s="20">
        <f t="shared" ref="DQ72" si="2402">ROUND((((DJ72)+(2*DK72)+(3*DL72))/6),0)</f>
        <v>87</v>
      </c>
      <c r="DR72" s="20">
        <f t="shared" si="2291"/>
        <v>26</v>
      </c>
      <c r="DS72" s="138"/>
      <c r="DT72" s="135"/>
      <c r="DU72" s="7">
        <v>75</v>
      </c>
      <c r="DV72" s="7">
        <v>75</v>
      </c>
      <c r="DW72" s="7">
        <v>75</v>
      </c>
      <c r="DX72" s="20" t="s">
        <v>24</v>
      </c>
      <c r="DY72" s="20" t="s">
        <v>24</v>
      </c>
      <c r="DZ72" s="20" t="s">
        <v>24</v>
      </c>
      <c r="EA72" s="20" t="s">
        <v>24</v>
      </c>
      <c r="EB72" s="20">
        <f t="shared" ref="EB72" si="2403">ROUND((((DU72)+(2*DV72)+(3*DW72))/6),0)</f>
        <v>75</v>
      </c>
      <c r="EC72" s="20">
        <f t="shared" ref="EC72" si="2404">ROUND(EB72*0.05,0)</f>
        <v>4</v>
      </c>
      <c r="ED72" s="138"/>
      <c r="EE72" s="141"/>
      <c r="EF72" s="19">
        <v>76</v>
      </c>
      <c r="EG72" s="20">
        <v>76</v>
      </c>
      <c r="EH72" s="20">
        <v>76</v>
      </c>
      <c r="EI72" s="20" t="s">
        <v>24</v>
      </c>
      <c r="EJ72" s="20" t="s">
        <v>24</v>
      </c>
      <c r="EK72" s="20" t="s">
        <v>24</v>
      </c>
      <c r="EL72" s="20" t="s">
        <v>24</v>
      </c>
      <c r="EM72" s="20">
        <f t="shared" ref="EM72" si="2405">ROUND((((EF72)+(2*EG72)+(3*EH72))/6),0)</f>
        <v>76</v>
      </c>
      <c r="EN72" s="20">
        <f t="shared" ref="EN72:EN84" si="2406">ROUND(EM72*0.1,0)</f>
        <v>8</v>
      </c>
      <c r="EO72" s="138"/>
      <c r="EP72" s="135"/>
      <c r="EQ72" s="21">
        <v>72</v>
      </c>
      <c r="ER72" s="21">
        <v>72</v>
      </c>
      <c r="ES72" s="21">
        <v>72</v>
      </c>
      <c r="ET72" s="20" t="s">
        <v>24</v>
      </c>
      <c r="EU72" s="20" t="s">
        <v>24</v>
      </c>
      <c r="EV72" s="20" t="s">
        <v>24</v>
      </c>
      <c r="EW72" s="20" t="s">
        <v>24</v>
      </c>
      <c r="EX72" s="20">
        <f t="shared" ref="EX72" si="2407">ROUND((((EQ72)+(2*ER72)+(3*ES72))/6),0)</f>
        <v>72</v>
      </c>
      <c r="EY72" s="20">
        <f t="shared" ref="EY72" si="2408">ROUND(EX72*0.1,0)</f>
        <v>7</v>
      </c>
      <c r="EZ72" s="138"/>
      <c r="FA72" s="141"/>
      <c r="FB72" s="67">
        <v>75.400000000000006</v>
      </c>
      <c r="FC72" s="68">
        <v>75</v>
      </c>
      <c r="FD72" s="68">
        <v>75.900000000000006</v>
      </c>
      <c r="FE72" s="20" t="s">
        <v>24</v>
      </c>
      <c r="FF72" s="20" t="s">
        <v>24</v>
      </c>
      <c r="FG72" s="20" t="s">
        <v>24</v>
      </c>
      <c r="FH72" s="20" t="s">
        <v>24</v>
      </c>
      <c r="FI72" s="20">
        <f t="shared" ref="FI72" si="2409">ROUND((((FB72)+(2*FC72)+(3*FD72))/6),0)</f>
        <v>76</v>
      </c>
      <c r="FJ72" s="20">
        <f t="shared" ref="FJ72" si="2410">ROUND(FI72*0.2,0)</f>
        <v>15</v>
      </c>
      <c r="FK72" s="138"/>
      <c r="FL72" s="141"/>
      <c r="FM72" s="75">
        <v>76.8</v>
      </c>
      <c r="FN72" s="68">
        <v>77</v>
      </c>
      <c r="FO72" s="68">
        <v>77</v>
      </c>
      <c r="FP72" s="20" t="s">
        <v>24</v>
      </c>
      <c r="FQ72" s="20" t="s">
        <v>24</v>
      </c>
      <c r="FR72" s="20" t="s">
        <v>24</v>
      </c>
      <c r="FS72" s="20" t="s">
        <v>24</v>
      </c>
      <c r="FT72" s="20">
        <f t="shared" ref="FT72" si="2411">ROUND((((FM72)+(2*FN72)+(3*FO72))/6),0)</f>
        <v>77</v>
      </c>
      <c r="FU72" s="20">
        <f t="shared" ref="FU72:FU84" si="2412">ROUND(FT72*0.2,0)</f>
        <v>15</v>
      </c>
      <c r="FV72" s="138"/>
      <c r="FW72" s="135"/>
      <c r="FX72" s="19">
        <v>80</v>
      </c>
      <c r="FY72" s="19">
        <v>80</v>
      </c>
      <c r="FZ72" s="19">
        <v>80</v>
      </c>
      <c r="GA72" s="20" t="s">
        <v>24</v>
      </c>
      <c r="GB72" s="20" t="s">
        <v>24</v>
      </c>
      <c r="GC72" s="20" t="s">
        <v>24</v>
      </c>
      <c r="GD72" s="20" t="s">
        <v>24</v>
      </c>
      <c r="GE72" s="20">
        <f t="shared" ref="GE72" si="2413">ROUND((((FX72)+(2*FY72)+(3*FZ72))/6),0)</f>
        <v>80</v>
      </c>
      <c r="GF72" s="20">
        <f t="shared" ref="GF72" si="2414">ROUND(GE72*0.2,0)</f>
        <v>16</v>
      </c>
      <c r="GG72" s="138"/>
      <c r="GH72" s="135"/>
      <c r="GI72" s="144"/>
      <c r="GJ72" s="147"/>
      <c r="GK72" s="150"/>
      <c r="GL72" s="150"/>
      <c r="GM72" s="150"/>
      <c r="GN72" s="150"/>
      <c r="GO72" s="129"/>
      <c r="GP72" s="132"/>
      <c r="GQ72" s="132"/>
      <c r="GR72" s="129"/>
    </row>
    <row r="73" spans="1:200" ht="15.75" customHeight="1" thickBot="1" x14ac:dyDescent="0.3">
      <c r="A73" s="154">
        <v>23</v>
      </c>
      <c r="B73" s="157" t="s">
        <v>100</v>
      </c>
      <c r="C73" s="10" t="s">
        <v>3</v>
      </c>
      <c r="D73" s="16">
        <v>79</v>
      </c>
      <c r="E73" s="6">
        <v>79</v>
      </c>
      <c r="F73" s="6">
        <v>66</v>
      </c>
      <c r="G73" s="26">
        <f t="shared" ref="G73" si="2415">ROUND((((D73)+(2*E73)+(3*F73))/6),0)</f>
        <v>73</v>
      </c>
      <c r="H73" s="6">
        <f t="shared" si="2179"/>
        <v>29</v>
      </c>
      <c r="I73" s="6" t="s">
        <v>24</v>
      </c>
      <c r="J73" s="6" t="s">
        <v>24</v>
      </c>
      <c r="K73" s="6" t="s">
        <v>24</v>
      </c>
      <c r="L73" s="6" t="s">
        <v>24</v>
      </c>
      <c r="M73" s="136">
        <f t="shared" ref="M73" si="2416">H73+J74+L75</f>
        <v>77</v>
      </c>
      <c r="N73" s="133" t="str">
        <f t="shared" ref="N73" si="2417">IF(M73&gt;=75,"T","TT")</f>
        <v>T</v>
      </c>
      <c r="O73" s="17">
        <v>86</v>
      </c>
      <c r="P73" s="6">
        <v>80</v>
      </c>
      <c r="Q73" s="6">
        <v>47</v>
      </c>
      <c r="R73" s="6">
        <f t="shared" ref="R73" si="2418">ROUND((((O73)+(2*P73)+(3*Q73))/6),0)</f>
        <v>65</v>
      </c>
      <c r="S73" s="6">
        <f t="shared" si="2303"/>
        <v>26</v>
      </c>
      <c r="T73" s="6" t="s">
        <v>24</v>
      </c>
      <c r="U73" s="6" t="s">
        <v>24</v>
      </c>
      <c r="V73" s="6" t="s">
        <v>24</v>
      </c>
      <c r="W73" s="6" t="s">
        <v>24</v>
      </c>
      <c r="X73" s="136">
        <f t="shared" ref="X73" si="2419">S73+U74+W75</f>
        <v>77</v>
      </c>
      <c r="Y73" s="133" t="str">
        <f t="shared" ref="Y73" si="2420">IF(X73&gt;=75,"T","TT")</f>
        <v>T</v>
      </c>
      <c r="Z73" s="16">
        <v>80</v>
      </c>
      <c r="AA73" s="6">
        <v>80</v>
      </c>
      <c r="AB73" s="6">
        <v>76</v>
      </c>
      <c r="AC73" s="6">
        <f t="shared" ref="AC73" si="2421">ROUND((((Z73)+(2*AA73)+(3*AB73))/6),0)</f>
        <v>78</v>
      </c>
      <c r="AD73" s="6">
        <f t="shared" si="2187"/>
        <v>23</v>
      </c>
      <c r="AE73" s="6" t="s">
        <v>24</v>
      </c>
      <c r="AF73" s="6" t="s">
        <v>24</v>
      </c>
      <c r="AG73" s="6" t="s">
        <v>24</v>
      </c>
      <c r="AH73" s="6" t="s">
        <v>24</v>
      </c>
      <c r="AI73" s="136">
        <f t="shared" ref="AI73" si="2422">AD73+AF74+AH75</f>
        <v>79</v>
      </c>
      <c r="AJ73" s="133" t="str">
        <f t="shared" ref="AJ73" si="2423">IF(AI73&gt;=75,"T","TT")</f>
        <v>T</v>
      </c>
      <c r="AK73" s="17">
        <v>80</v>
      </c>
      <c r="AL73" s="6">
        <v>60</v>
      </c>
      <c r="AM73" s="6">
        <v>90</v>
      </c>
      <c r="AN73" s="6">
        <f t="shared" ref="AN73" si="2424">ROUND((((AK73)+(2*AL73)+(3*AM73))/6),0)</f>
        <v>78</v>
      </c>
      <c r="AO73" s="6">
        <f t="shared" si="2310"/>
        <v>23</v>
      </c>
      <c r="AP73" s="6" t="s">
        <v>24</v>
      </c>
      <c r="AQ73" s="6" t="s">
        <v>24</v>
      </c>
      <c r="AR73" s="6" t="s">
        <v>24</v>
      </c>
      <c r="AS73" s="6" t="s">
        <v>24</v>
      </c>
      <c r="AT73" s="136">
        <f t="shared" ref="AT73" si="2425">AO73+AQ74+AS75</f>
        <v>77</v>
      </c>
      <c r="AU73" s="133" t="str">
        <f t="shared" ref="AU73" si="2426">IF(AT73&gt;=75,"T","TT")</f>
        <v>T</v>
      </c>
      <c r="AV73" s="16">
        <v>79</v>
      </c>
      <c r="AW73" s="16">
        <v>79</v>
      </c>
      <c r="AX73" s="6">
        <v>65</v>
      </c>
      <c r="AY73" s="6">
        <f t="shared" ref="AY73" si="2427">ROUND((((AV73)+(2*AW73)+(3*AX73))/6),0)</f>
        <v>72</v>
      </c>
      <c r="AZ73" s="6">
        <f t="shared" si="1901"/>
        <v>50</v>
      </c>
      <c r="BA73" s="6" t="s">
        <v>24</v>
      </c>
      <c r="BB73" s="6" t="s">
        <v>24</v>
      </c>
      <c r="BC73" s="6" t="s">
        <v>24</v>
      </c>
      <c r="BD73" s="6" t="s">
        <v>24</v>
      </c>
      <c r="BE73" s="136">
        <f t="shared" ref="BE73" si="2428">AZ73+BB74+BD75</f>
        <v>73</v>
      </c>
      <c r="BF73" s="133" t="str">
        <f t="shared" ref="BF73" si="2429">IF(BE73&gt;=70,"T","TT")</f>
        <v>T</v>
      </c>
      <c r="BG73" s="17">
        <v>80</v>
      </c>
      <c r="BH73" s="6">
        <v>80</v>
      </c>
      <c r="BI73" s="6">
        <v>60</v>
      </c>
      <c r="BJ73" s="6">
        <f t="shared" ref="BJ73" si="2430">ROUND((((BG73)+(2*BH73)+(3*BI73))/6),0)</f>
        <v>70</v>
      </c>
      <c r="BK73" s="6">
        <f t="shared" ref="BK73" si="2431">ROUND(BJ73*0.2,0)</f>
        <v>14</v>
      </c>
      <c r="BL73" s="6" t="s">
        <v>24</v>
      </c>
      <c r="BM73" s="6" t="s">
        <v>24</v>
      </c>
      <c r="BN73" s="6" t="s">
        <v>24</v>
      </c>
      <c r="BO73" s="6" t="s">
        <v>24</v>
      </c>
      <c r="BP73" s="136">
        <f t="shared" ref="BP73" si="2432">BK73+BM74+BO75</f>
        <v>80</v>
      </c>
      <c r="BQ73" s="133" t="str">
        <f t="shared" ref="BQ73" si="2433">IF(BP73&gt;=75,"T","TT")</f>
        <v>T</v>
      </c>
      <c r="BR73" s="16"/>
      <c r="BS73" s="6"/>
      <c r="BT73" s="6"/>
      <c r="BU73" s="6">
        <v>76</v>
      </c>
      <c r="BV73" s="6">
        <f t="shared" si="2201"/>
        <v>8</v>
      </c>
      <c r="BW73" s="6" t="s">
        <v>24</v>
      </c>
      <c r="BX73" s="6" t="s">
        <v>24</v>
      </c>
      <c r="BY73" s="6" t="s">
        <v>24</v>
      </c>
      <c r="BZ73" s="6" t="s">
        <v>24</v>
      </c>
      <c r="CA73" s="136">
        <f t="shared" ref="CA73" si="2434">BV73+BX74+BZ75</f>
        <v>79</v>
      </c>
      <c r="CB73" s="133" t="str">
        <f t="shared" ref="CB73" si="2435">IF(CA73&gt;=75,"T","TT")</f>
        <v>T</v>
      </c>
      <c r="CC73" s="17">
        <v>80</v>
      </c>
      <c r="CD73" s="6">
        <v>81</v>
      </c>
      <c r="CE73" s="6">
        <v>78</v>
      </c>
      <c r="CF73" s="6">
        <f t="shared" ref="CF73" si="2436">ROUND((((CC73)+(2*CD73)+(3*CE73))/6),0)</f>
        <v>79</v>
      </c>
      <c r="CG73" s="6">
        <f t="shared" si="2323"/>
        <v>63</v>
      </c>
      <c r="CH73" s="6" t="s">
        <v>24</v>
      </c>
      <c r="CI73" s="6" t="s">
        <v>24</v>
      </c>
      <c r="CJ73" s="6" t="s">
        <v>24</v>
      </c>
      <c r="CK73" s="6" t="s">
        <v>24</v>
      </c>
      <c r="CL73" s="136">
        <f t="shared" ref="CL73" si="2437">CG73+CI74+CK75</f>
        <v>79</v>
      </c>
      <c r="CM73" s="133" t="str">
        <f t="shared" ref="CM73" si="2438">IF(CL73&gt;=75,"T","TT")</f>
        <v>T</v>
      </c>
      <c r="CN73" s="16">
        <v>84</v>
      </c>
      <c r="CO73" s="6">
        <v>79</v>
      </c>
      <c r="CP73" s="6">
        <v>67</v>
      </c>
      <c r="CQ73" s="6">
        <f t="shared" ref="CQ73" si="2439">ROUND((((CN73)+(2*CO73)+(3*CP73))/6),0)</f>
        <v>74</v>
      </c>
      <c r="CR73" s="6">
        <f t="shared" si="2209"/>
        <v>52</v>
      </c>
      <c r="CS73" s="6" t="s">
        <v>24</v>
      </c>
      <c r="CT73" s="6" t="s">
        <v>24</v>
      </c>
      <c r="CU73" s="6" t="s">
        <v>24</v>
      </c>
      <c r="CV73" s="6" t="s">
        <v>24</v>
      </c>
      <c r="CW73" s="136">
        <f t="shared" ref="CW73" si="2440">CR73+CT74+CV75</f>
        <v>75</v>
      </c>
      <c r="CX73" s="139" t="str">
        <f t="shared" ref="CX73" si="2441">IF(CW73&gt;=75,"T","TT")</f>
        <v>T</v>
      </c>
      <c r="CY73" s="17">
        <v>85</v>
      </c>
      <c r="CZ73" s="6">
        <v>93</v>
      </c>
      <c r="DA73" s="6">
        <v>70</v>
      </c>
      <c r="DB73" s="6">
        <f t="shared" ref="DB73" si="2442">ROUND((((CY73)+(2*CZ73)+(3*DA73))/6),0)</f>
        <v>80</v>
      </c>
      <c r="DC73" s="6">
        <f t="shared" si="2213"/>
        <v>56</v>
      </c>
      <c r="DD73" s="6" t="s">
        <v>24</v>
      </c>
      <c r="DE73" s="6" t="s">
        <v>24</v>
      </c>
      <c r="DF73" s="6" t="s">
        <v>24</v>
      </c>
      <c r="DG73" s="6" t="s">
        <v>24</v>
      </c>
      <c r="DH73" s="136">
        <f t="shared" ref="DH73" si="2443">DC73+DE74+DG75</f>
        <v>80</v>
      </c>
      <c r="DI73" s="133" t="str">
        <f t="shared" ref="DI73" si="2444">IF(DH73&gt;=75,"T","TT")</f>
        <v>T</v>
      </c>
      <c r="DJ73" s="16">
        <v>82</v>
      </c>
      <c r="DK73" s="6">
        <v>75</v>
      </c>
      <c r="DL73" s="6">
        <v>60</v>
      </c>
      <c r="DM73" s="25">
        <f t="shared" ref="DM73" si="2445">ROUND((((DJ73)+(2*DK73)+(3*DL73))/6),0)</f>
        <v>69</v>
      </c>
      <c r="DN73" s="25">
        <f t="shared" si="2217"/>
        <v>35</v>
      </c>
      <c r="DO73" s="25" t="s">
        <v>24</v>
      </c>
      <c r="DP73" s="25" t="s">
        <v>24</v>
      </c>
      <c r="DQ73" s="25" t="s">
        <v>24</v>
      </c>
      <c r="DR73" s="25" t="s">
        <v>24</v>
      </c>
      <c r="DS73" s="136">
        <f t="shared" ref="DS73" si="2446">DN73+DP74+DR75</f>
        <v>78</v>
      </c>
      <c r="DT73" s="133" t="str">
        <f t="shared" ref="DT73" si="2447">IF(DS73&gt;=75,"T","TT")</f>
        <v>T</v>
      </c>
      <c r="DU73" s="5">
        <v>77</v>
      </c>
      <c r="DV73" s="25">
        <v>75</v>
      </c>
      <c r="DW73" s="25">
        <v>62</v>
      </c>
      <c r="DX73" s="25">
        <f t="shared" ref="DX73" si="2448">ROUND((((DU73)+(2*DV73)+(3*DW73))/6),0)</f>
        <v>69</v>
      </c>
      <c r="DY73" s="25">
        <f t="shared" ref="DY73:DY79" si="2449">ROUND(DX73*0.8,0)</f>
        <v>55</v>
      </c>
      <c r="DZ73" s="25" t="s">
        <v>24</v>
      </c>
      <c r="EA73" s="25" t="s">
        <v>24</v>
      </c>
      <c r="EB73" s="25" t="s">
        <v>24</v>
      </c>
      <c r="EC73" s="25" t="s">
        <v>24</v>
      </c>
      <c r="ED73" s="136">
        <f t="shared" ref="ED73" si="2450">DY73+EA74+EC75</f>
        <v>70</v>
      </c>
      <c r="EE73" s="139" t="str">
        <f t="shared" ref="EE73" si="2451">IF(ED73&gt;=70,"T","TT")</f>
        <v>T</v>
      </c>
      <c r="EF73" s="24">
        <v>72</v>
      </c>
      <c r="EG73" s="25">
        <v>70</v>
      </c>
      <c r="EH73" s="25">
        <v>59</v>
      </c>
      <c r="EI73" s="25">
        <f t="shared" ref="EI73" si="2452">ROUND((((EF73)+(2*EG73)+(3*EH73))/6),0)</f>
        <v>65</v>
      </c>
      <c r="EJ73" s="25">
        <f t="shared" si="2340"/>
        <v>39</v>
      </c>
      <c r="EK73" s="25" t="s">
        <v>24</v>
      </c>
      <c r="EL73" s="25" t="s">
        <v>24</v>
      </c>
      <c r="EM73" s="25" t="s">
        <v>24</v>
      </c>
      <c r="EN73" s="25" t="s">
        <v>24</v>
      </c>
      <c r="EO73" s="136">
        <f t="shared" si="2021"/>
        <v>70</v>
      </c>
      <c r="EP73" s="139" t="str">
        <f t="shared" ref="EP73" si="2453">IF(EO73&gt;=70,"T","TT")</f>
        <v>T</v>
      </c>
      <c r="EQ73" s="5">
        <v>78</v>
      </c>
      <c r="ER73" s="5">
        <v>78</v>
      </c>
      <c r="ES73" s="25">
        <v>65</v>
      </c>
      <c r="ET73" s="25">
        <f t="shared" ref="ET73" si="2454">ROUND((((EQ73)+(2*ER73)+(3*ES73))/6),0)</f>
        <v>72</v>
      </c>
      <c r="EU73" s="25">
        <f t="shared" ref="EU73:EU82" si="2455">ROUND(ET73*0.7,0)</f>
        <v>50</v>
      </c>
      <c r="EV73" s="25" t="s">
        <v>24</v>
      </c>
      <c r="EW73" s="25" t="s">
        <v>24</v>
      </c>
      <c r="EX73" s="25" t="s">
        <v>24</v>
      </c>
      <c r="EY73" s="25" t="s">
        <v>24</v>
      </c>
      <c r="EZ73" s="136">
        <f t="shared" ref="EZ73" si="2456">EU73+EW74+EY75</f>
        <v>74</v>
      </c>
      <c r="FA73" s="133" t="str">
        <f t="shared" ref="FA73" si="2457">IF(EZ73&gt;=70,"T","TT")</f>
        <v>T</v>
      </c>
      <c r="FB73" s="72">
        <v>83.833333333333329</v>
      </c>
      <c r="FC73" s="56">
        <v>83.333333333333329</v>
      </c>
      <c r="FD73" s="56">
        <v>62</v>
      </c>
      <c r="FE73" s="25">
        <f t="shared" ref="FE73" si="2458">ROUND((((FB73)+(2*FC73)+(3*FD73))/6),0)</f>
        <v>73</v>
      </c>
      <c r="FF73" s="25">
        <f t="shared" ref="FF73:FF82" si="2459">ROUND(FE73*0.3,0)</f>
        <v>22</v>
      </c>
      <c r="FG73" s="25" t="s">
        <v>24</v>
      </c>
      <c r="FH73" s="25" t="s">
        <v>24</v>
      </c>
      <c r="FI73" s="25" t="s">
        <v>24</v>
      </c>
      <c r="FJ73" s="25" t="s">
        <v>24</v>
      </c>
      <c r="FK73" s="136">
        <f t="shared" ref="FK73" si="2460">FF73+FH74+FJ75</f>
        <v>77</v>
      </c>
      <c r="FL73" s="133" t="str">
        <f t="shared" ref="FL73" si="2461">IF(FK73&gt;=75,"T","TT")</f>
        <v>T</v>
      </c>
      <c r="FM73" s="77">
        <v>84.7</v>
      </c>
      <c r="FN73" s="56">
        <v>75</v>
      </c>
      <c r="FO73" s="25">
        <v>76</v>
      </c>
      <c r="FP73" s="25">
        <f t="shared" ref="FP73" si="2462">ROUND((((FM73)+(2*FN73)+(3*FO73))/6),0)</f>
        <v>77</v>
      </c>
      <c r="FQ73" s="25">
        <f t="shared" si="2351"/>
        <v>31</v>
      </c>
      <c r="FR73" s="25" t="s">
        <v>24</v>
      </c>
      <c r="FS73" s="25" t="s">
        <v>24</v>
      </c>
      <c r="FT73" s="25" t="s">
        <v>24</v>
      </c>
      <c r="FU73" s="25" t="s">
        <v>24</v>
      </c>
      <c r="FV73" s="136">
        <f t="shared" ref="FV73" si="2463">FQ73+FS74+FU75</f>
        <v>77</v>
      </c>
      <c r="FW73" s="133" t="str">
        <f t="shared" ref="FW73" si="2464">IF(FV73&gt;=75,"T","TT")</f>
        <v>T</v>
      </c>
      <c r="FX73" s="24">
        <v>83</v>
      </c>
      <c r="FY73" s="25">
        <v>76</v>
      </c>
      <c r="FZ73" s="25">
        <v>88</v>
      </c>
      <c r="GA73" s="25">
        <f t="shared" ref="GA73" si="2465">ROUND((((FX73)+(2*FY73)+(3*FZ73))/6),0)</f>
        <v>83</v>
      </c>
      <c r="GB73" s="25">
        <f t="shared" ref="GB73:GB82" si="2466">ROUND(GA73*0.3,0)</f>
        <v>25</v>
      </c>
      <c r="GC73" s="25" t="s">
        <v>24</v>
      </c>
      <c r="GD73" s="25" t="s">
        <v>24</v>
      </c>
      <c r="GE73" s="25" t="s">
        <v>24</v>
      </c>
      <c r="GF73" s="25" t="s">
        <v>24</v>
      </c>
      <c r="GG73" s="136">
        <f t="shared" ref="GG73" si="2467">GB73+GD74+GF75</f>
        <v>81</v>
      </c>
      <c r="GH73" s="133" t="str">
        <f t="shared" si="2128"/>
        <v>T</v>
      </c>
      <c r="GI73" s="143">
        <f>M73+X73+AI73+AT73+BE73+BP73+CA73+CL73+CW73+DH73+DS73+ED73+EO73+EZ73+FK73+FV73+GG73</f>
        <v>1303</v>
      </c>
      <c r="GJ73" s="146">
        <f t="shared" si="102"/>
        <v>76.647058823529406</v>
      </c>
      <c r="GK73" s="148">
        <f t="shared" ref="GK73" si="2468">17-GL73</f>
        <v>17</v>
      </c>
      <c r="GL73" s="148">
        <f t="shared" ref="GL73" si="2469">COUNTIF(C73:GH73,"TT")</f>
        <v>0</v>
      </c>
      <c r="GM73" s="148" t="str">
        <f t="shared" ref="GM73" si="2470">IF(GL73&lt;=3,"N","TN")</f>
        <v>N</v>
      </c>
      <c r="GN73" s="148">
        <f>RANK(GI73,$GI$7:$GI$138,0)</f>
        <v>18</v>
      </c>
      <c r="GO73" s="127" t="str">
        <f t="shared" ref="GO73" si="2471">IF(AND(AI73&gt;=75,AT73&gt;=75,FV73&gt;=75),"YA","TIDAK")</f>
        <v>YA</v>
      </c>
      <c r="GP73" s="130" t="str">
        <f t="shared" ref="GP73" si="2472">IF(AND(BE73&gt;=70,ED73&gt;=70,EO73&gt;=70,EZ73&gt;=70),"YA","TIDAK")</f>
        <v>YA</v>
      </c>
      <c r="GQ73" s="130" t="str">
        <f t="shared" ref="GQ73" si="2473">IF(AND(CL73&gt;=75,CW73&gt;=75,DH73&gt;=75,DS73&gt;=75),"YA","TIDAK")</f>
        <v>YA</v>
      </c>
      <c r="GR73" s="127"/>
    </row>
    <row r="74" spans="1:200" ht="15.75" customHeight="1" thickBot="1" x14ac:dyDescent="0.3">
      <c r="A74" s="155"/>
      <c r="B74" s="158"/>
      <c r="C74" s="11" t="s">
        <v>4</v>
      </c>
      <c r="D74" s="18">
        <v>75</v>
      </c>
      <c r="E74" s="8">
        <v>78</v>
      </c>
      <c r="F74" s="8">
        <v>78</v>
      </c>
      <c r="G74" s="26" t="s">
        <v>24</v>
      </c>
      <c r="H74" s="8" t="s">
        <v>24</v>
      </c>
      <c r="I74" s="8">
        <f t="shared" ref="I74" si="2474">ROUND((((D74)+(2*E74)+(3*F74))/6),0)</f>
        <v>78</v>
      </c>
      <c r="J74" s="8">
        <f t="shared" si="2245"/>
        <v>20</v>
      </c>
      <c r="K74" s="8" t="s">
        <v>24</v>
      </c>
      <c r="L74" s="8" t="s">
        <v>24</v>
      </c>
      <c r="M74" s="137"/>
      <c r="N74" s="134"/>
      <c r="O74" s="7">
        <v>80</v>
      </c>
      <c r="P74" s="7">
        <v>80</v>
      </c>
      <c r="Q74" s="7">
        <v>80</v>
      </c>
      <c r="R74" s="8" t="s">
        <v>24</v>
      </c>
      <c r="S74" s="8" t="s">
        <v>24</v>
      </c>
      <c r="T74" s="8">
        <f t="shared" ref="T74" si="2475">ROUND((((O74)+(2*P74)+(3*Q74))/6),0)</f>
        <v>80</v>
      </c>
      <c r="U74" s="8">
        <f t="shared" si="2365"/>
        <v>8</v>
      </c>
      <c r="V74" s="8" t="s">
        <v>24</v>
      </c>
      <c r="W74" s="8" t="s">
        <v>24</v>
      </c>
      <c r="X74" s="137"/>
      <c r="Y74" s="134"/>
      <c r="Z74" s="18">
        <v>81</v>
      </c>
      <c r="AA74" s="8">
        <v>79</v>
      </c>
      <c r="AB74" s="8">
        <v>80</v>
      </c>
      <c r="AC74" s="8" t="s">
        <v>24</v>
      </c>
      <c r="AD74" s="8" t="s">
        <v>24</v>
      </c>
      <c r="AE74" s="8">
        <f t="shared" ref="AE74" si="2476">ROUND((((Z74)+(2*AA74)+(3*AB74))/6),0)</f>
        <v>80</v>
      </c>
      <c r="AF74" s="8">
        <f t="shared" si="2249"/>
        <v>40</v>
      </c>
      <c r="AG74" s="8" t="s">
        <v>24</v>
      </c>
      <c r="AH74" s="8" t="s">
        <v>24</v>
      </c>
      <c r="AI74" s="137"/>
      <c r="AJ74" s="134"/>
      <c r="AK74" s="7">
        <v>75</v>
      </c>
      <c r="AL74" s="7">
        <v>75</v>
      </c>
      <c r="AM74" s="7">
        <v>75</v>
      </c>
      <c r="AN74" s="8" t="s">
        <v>24</v>
      </c>
      <c r="AO74" s="8" t="s">
        <v>24</v>
      </c>
      <c r="AP74" s="8">
        <f t="shared" ref="AP74" si="2477">ROUND((((AK74)+(2*AL74)+(3*AM74))/6),0)</f>
        <v>75</v>
      </c>
      <c r="AQ74" s="8">
        <f t="shared" si="2368"/>
        <v>38</v>
      </c>
      <c r="AR74" s="8" t="s">
        <v>24</v>
      </c>
      <c r="AS74" s="8" t="s">
        <v>24</v>
      </c>
      <c r="AT74" s="137"/>
      <c r="AU74" s="134"/>
      <c r="AV74" s="18">
        <v>75</v>
      </c>
      <c r="AW74" s="18">
        <v>75</v>
      </c>
      <c r="AX74" s="18">
        <v>75</v>
      </c>
      <c r="AY74" s="8" t="s">
        <v>24</v>
      </c>
      <c r="AZ74" s="8" t="s">
        <v>24</v>
      </c>
      <c r="BA74" s="8">
        <f t="shared" ref="BA74" si="2478">ROUND((((AV74)+(2*AW74)+(3*AX74))/6),0)</f>
        <v>75</v>
      </c>
      <c r="BB74" s="8">
        <f t="shared" si="1952"/>
        <v>8</v>
      </c>
      <c r="BC74" s="8" t="s">
        <v>24</v>
      </c>
      <c r="BD74" s="8" t="s">
        <v>24</v>
      </c>
      <c r="BE74" s="137"/>
      <c r="BF74" s="134"/>
      <c r="BG74" s="7">
        <v>82</v>
      </c>
      <c r="BH74" s="8">
        <v>80</v>
      </c>
      <c r="BI74" s="8">
        <v>82</v>
      </c>
      <c r="BJ74" s="8" t="s">
        <v>24</v>
      </c>
      <c r="BK74" s="8" t="s">
        <v>24</v>
      </c>
      <c r="BL74" s="8">
        <f t="shared" ref="BL74" si="2479">ROUND((((BG74)+(2*BH74)+(3*BI74))/6),0)</f>
        <v>81</v>
      </c>
      <c r="BM74" s="8">
        <f t="shared" ref="BM74" si="2480">ROUND(BL74*0.5,0)</f>
        <v>41</v>
      </c>
      <c r="BN74" s="8" t="s">
        <v>24</v>
      </c>
      <c r="BO74" s="8" t="s">
        <v>24</v>
      </c>
      <c r="BP74" s="137"/>
      <c r="BQ74" s="134"/>
      <c r="BR74" s="18"/>
      <c r="BS74" s="8"/>
      <c r="BT74" s="8"/>
      <c r="BU74" s="8" t="s">
        <v>24</v>
      </c>
      <c r="BV74" s="8" t="s">
        <v>24</v>
      </c>
      <c r="BW74" s="8">
        <v>78</v>
      </c>
      <c r="BX74" s="8">
        <f t="shared" si="2255"/>
        <v>39</v>
      </c>
      <c r="BY74" s="8" t="s">
        <v>24</v>
      </c>
      <c r="BZ74" s="8" t="s">
        <v>24</v>
      </c>
      <c r="CA74" s="137"/>
      <c r="CB74" s="134"/>
      <c r="CC74" s="7">
        <v>80</v>
      </c>
      <c r="CD74" s="7">
        <v>80</v>
      </c>
      <c r="CE74" s="7">
        <v>83</v>
      </c>
      <c r="CF74" s="8" t="s">
        <v>24</v>
      </c>
      <c r="CG74" s="8" t="s">
        <v>24</v>
      </c>
      <c r="CH74" s="8">
        <f t="shared" ref="CH74" si="2481">ROUND((((CC74)+(2*CD74)+(3*CE74))/6),0)</f>
        <v>82</v>
      </c>
      <c r="CI74" s="8">
        <f t="shared" si="2373"/>
        <v>8</v>
      </c>
      <c r="CJ74" s="8" t="s">
        <v>24</v>
      </c>
      <c r="CK74" s="8" t="s">
        <v>24</v>
      </c>
      <c r="CL74" s="137"/>
      <c r="CM74" s="134"/>
      <c r="CN74" s="18">
        <v>80</v>
      </c>
      <c r="CO74" s="8">
        <v>76</v>
      </c>
      <c r="CP74" s="8">
        <v>77</v>
      </c>
      <c r="CQ74" s="8" t="s">
        <v>24</v>
      </c>
      <c r="CR74" s="8" t="s">
        <v>24</v>
      </c>
      <c r="CS74" s="8">
        <f t="shared" ref="CS74" si="2482">ROUND((((CN74)+(2*CO74)+(3*CP74))/6),0)</f>
        <v>77</v>
      </c>
      <c r="CT74" s="8">
        <f t="shared" si="2259"/>
        <v>15</v>
      </c>
      <c r="CU74" s="8" t="s">
        <v>24</v>
      </c>
      <c r="CV74" s="8" t="s">
        <v>24</v>
      </c>
      <c r="CW74" s="137"/>
      <c r="CX74" s="140"/>
      <c r="CY74" s="7">
        <v>80</v>
      </c>
      <c r="CZ74" s="8">
        <v>85</v>
      </c>
      <c r="DA74" s="8">
        <v>80</v>
      </c>
      <c r="DB74" s="8" t="s">
        <v>24</v>
      </c>
      <c r="DC74" s="8" t="s">
        <v>24</v>
      </c>
      <c r="DD74" s="8">
        <f t="shared" ref="DD74" si="2483">ROUND((((CY74)+(2*CZ74)+(3*DA74))/6),0)</f>
        <v>82</v>
      </c>
      <c r="DE74" s="8">
        <f t="shared" si="2261"/>
        <v>16</v>
      </c>
      <c r="DF74" s="8" t="s">
        <v>24</v>
      </c>
      <c r="DG74" s="8" t="s">
        <v>24</v>
      </c>
      <c r="DH74" s="137"/>
      <c r="DI74" s="134"/>
      <c r="DJ74" s="18">
        <v>85</v>
      </c>
      <c r="DK74" s="18">
        <v>85</v>
      </c>
      <c r="DL74" s="18">
        <v>85</v>
      </c>
      <c r="DM74" s="8" t="s">
        <v>24</v>
      </c>
      <c r="DN74" s="8" t="s">
        <v>24</v>
      </c>
      <c r="DO74" s="8">
        <f t="shared" ref="DO74" si="2484">ROUND((((DJ74)+(2*DK74)+(3*DL74))/6),0)</f>
        <v>85</v>
      </c>
      <c r="DP74" s="8">
        <f t="shared" si="2263"/>
        <v>17</v>
      </c>
      <c r="DQ74" s="8" t="s">
        <v>24</v>
      </c>
      <c r="DR74" s="8" t="s">
        <v>24</v>
      </c>
      <c r="DS74" s="137"/>
      <c r="DT74" s="134"/>
      <c r="DU74" s="7">
        <v>75</v>
      </c>
      <c r="DV74" s="7">
        <v>75</v>
      </c>
      <c r="DW74" s="7">
        <v>75</v>
      </c>
      <c r="DX74" s="8" t="s">
        <v>24</v>
      </c>
      <c r="DY74" s="8" t="s">
        <v>24</v>
      </c>
      <c r="DZ74" s="8">
        <f t="shared" ref="DZ74" si="2485">ROUND((((DU74)+(2*DV74)+(3*DW74))/6),0)</f>
        <v>75</v>
      </c>
      <c r="EA74" s="8">
        <f t="shared" ref="EA74:EA80" si="2486">ROUND(DZ74*0.15,0)</f>
        <v>11</v>
      </c>
      <c r="EB74" s="8" t="s">
        <v>24</v>
      </c>
      <c r="EC74" s="8" t="s">
        <v>24</v>
      </c>
      <c r="ED74" s="137"/>
      <c r="EE74" s="140"/>
      <c r="EF74" s="18">
        <v>76</v>
      </c>
      <c r="EG74" s="8">
        <v>76</v>
      </c>
      <c r="EH74" s="8">
        <v>76</v>
      </c>
      <c r="EI74" s="8" t="s">
        <v>24</v>
      </c>
      <c r="EJ74" s="8" t="s">
        <v>24</v>
      </c>
      <c r="EK74" s="8">
        <f t="shared" ref="EK74" si="2487">ROUND((((EF74)+(2*EG74)+(3*EH74))/6),0)</f>
        <v>76</v>
      </c>
      <c r="EL74" s="8">
        <f t="shared" si="2380"/>
        <v>23</v>
      </c>
      <c r="EM74" s="8" t="s">
        <v>24</v>
      </c>
      <c r="EN74" s="8" t="s">
        <v>24</v>
      </c>
      <c r="EO74" s="137"/>
      <c r="EP74" s="140"/>
      <c r="EQ74" s="7">
        <v>80</v>
      </c>
      <c r="ER74" s="7">
        <v>80</v>
      </c>
      <c r="ES74" s="7">
        <v>80</v>
      </c>
      <c r="ET74" s="8" t="s">
        <v>24</v>
      </c>
      <c r="EU74" s="8" t="s">
        <v>24</v>
      </c>
      <c r="EV74" s="8">
        <f t="shared" ref="EV74" si="2488">ROUND((((EQ74)+(2*ER74)+(3*ES74))/6),0)</f>
        <v>80</v>
      </c>
      <c r="EW74" s="8">
        <f t="shared" ref="EW74:EW83" si="2489">ROUND(EV74*0.2,0)</f>
        <v>16</v>
      </c>
      <c r="EX74" s="8" t="s">
        <v>24</v>
      </c>
      <c r="EY74" s="8" t="s">
        <v>24</v>
      </c>
      <c r="EZ74" s="137"/>
      <c r="FA74" s="134"/>
      <c r="FB74" s="66">
        <v>77.52</v>
      </c>
      <c r="FC74" s="29">
        <v>77</v>
      </c>
      <c r="FD74" s="29">
        <v>78.02</v>
      </c>
      <c r="FE74" s="8" t="s">
        <v>24</v>
      </c>
      <c r="FF74" s="8" t="s">
        <v>24</v>
      </c>
      <c r="FG74" s="8">
        <f t="shared" ref="FG74" si="2490">ROUND((((FB74)+(2*FC74)+(3*FD74))/6),0)</f>
        <v>78</v>
      </c>
      <c r="FH74" s="8">
        <f t="shared" ref="FH74:FH83" si="2491">ROUND(FG74*0.5,0)</f>
        <v>39</v>
      </c>
      <c r="FI74" s="8" t="s">
        <v>24</v>
      </c>
      <c r="FJ74" s="8" t="s">
        <v>24</v>
      </c>
      <c r="FK74" s="137"/>
      <c r="FL74" s="134"/>
      <c r="FM74" s="74">
        <v>78.2</v>
      </c>
      <c r="FN74" s="29">
        <v>78</v>
      </c>
      <c r="FO74" s="29">
        <v>78</v>
      </c>
      <c r="FP74" s="8" t="s">
        <v>24</v>
      </c>
      <c r="FQ74" s="8" t="s">
        <v>24</v>
      </c>
      <c r="FR74" s="8">
        <f t="shared" ref="FR74" si="2492">ROUND((((FM74)+(2*FN74)+(3*FO74))/6),0)</f>
        <v>78</v>
      </c>
      <c r="FS74" s="8">
        <f t="shared" si="2386"/>
        <v>31</v>
      </c>
      <c r="FT74" s="8" t="s">
        <v>24</v>
      </c>
      <c r="FU74" s="8" t="s">
        <v>24</v>
      </c>
      <c r="FV74" s="137"/>
      <c r="FW74" s="134"/>
      <c r="FX74" s="18">
        <v>80</v>
      </c>
      <c r="FY74" s="8">
        <v>78</v>
      </c>
      <c r="FZ74" s="8">
        <v>80</v>
      </c>
      <c r="GA74" s="8" t="s">
        <v>24</v>
      </c>
      <c r="GB74" s="8" t="s">
        <v>24</v>
      </c>
      <c r="GC74" s="8">
        <f t="shared" ref="GC74" si="2493">ROUND((((FX74)+(2*FY74)+(3*FZ74))/6),0)</f>
        <v>79</v>
      </c>
      <c r="GD74" s="8">
        <f t="shared" ref="GD74:GD83" si="2494">ROUND(GC74*0.5,0)</f>
        <v>40</v>
      </c>
      <c r="GE74" s="8" t="s">
        <v>24</v>
      </c>
      <c r="GF74" s="8" t="s">
        <v>24</v>
      </c>
      <c r="GG74" s="137"/>
      <c r="GH74" s="134"/>
      <c r="GI74" s="143"/>
      <c r="GJ74" s="146"/>
      <c r="GK74" s="149"/>
      <c r="GL74" s="149"/>
      <c r="GM74" s="149"/>
      <c r="GN74" s="149"/>
      <c r="GO74" s="128"/>
      <c r="GP74" s="131"/>
      <c r="GQ74" s="131"/>
      <c r="GR74" s="128"/>
    </row>
    <row r="75" spans="1:200" ht="15.75" customHeight="1" thickBot="1" x14ac:dyDescent="0.3">
      <c r="A75" s="156"/>
      <c r="B75" s="159"/>
      <c r="C75" s="12" t="s">
        <v>5</v>
      </c>
      <c r="D75" s="19">
        <v>80</v>
      </c>
      <c r="E75" s="20">
        <v>78</v>
      </c>
      <c r="F75" s="20">
        <v>80</v>
      </c>
      <c r="G75" s="26" t="s">
        <v>24</v>
      </c>
      <c r="H75" s="20" t="s">
        <v>24</v>
      </c>
      <c r="I75" s="20" t="s">
        <v>24</v>
      </c>
      <c r="J75" s="20" t="s">
        <v>24</v>
      </c>
      <c r="K75" s="20">
        <f t="shared" ref="K75" si="2495">ROUND((((D75)+(2*E75)+(3*F75))/6),0)</f>
        <v>79</v>
      </c>
      <c r="L75" s="20">
        <f t="shared" si="2273"/>
        <v>28</v>
      </c>
      <c r="M75" s="138"/>
      <c r="N75" s="135"/>
      <c r="O75" s="21">
        <v>85</v>
      </c>
      <c r="P75" s="21">
        <v>85</v>
      </c>
      <c r="Q75" s="21">
        <v>85</v>
      </c>
      <c r="R75" s="20" t="s">
        <v>24</v>
      </c>
      <c r="S75" s="20" t="s">
        <v>24</v>
      </c>
      <c r="T75" s="20" t="s">
        <v>24</v>
      </c>
      <c r="U75" s="20" t="s">
        <v>24</v>
      </c>
      <c r="V75" s="20">
        <f t="shared" ref="V75" si="2496">ROUND((((O75)+(2*P75)+(3*Q75))/6),0)</f>
        <v>85</v>
      </c>
      <c r="W75" s="20">
        <f t="shared" si="2391"/>
        <v>43</v>
      </c>
      <c r="X75" s="138"/>
      <c r="Y75" s="135"/>
      <c r="Z75" s="19">
        <v>82</v>
      </c>
      <c r="AA75" s="20">
        <v>80</v>
      </c>
      <c r="AB75" s="20">
        <v>83</v>
      </c>
      <c r="AC75" s="20" t="s">
        <v>24</v>
      </c>
      <c r="AD75" s="20" t="s">
        <v>24</v>
      </c>
      <c r="AE75" s="20" t="s">
        <v>24</v>
      </c>
      <c r="AF75" s="20" t="s">
        <v>24</v>
      </c>
      <c r="AG75" s="20">
        <f t="shared" ref="AG75" si="2497">ROUND((((Z75)+(2*AA75)+(3*AB75))/6),0)</f>
        <v>82</v>
      </c>
      <c r="AH75" s="20">
        <f t="shared" si="2277"/>
        <v>16</v>
      </c>
      <c r="AI75" s="138"/>
      <c r="AJ75" s="135"/>
      <c r="AK75" s="21">
        <v>80</v>
      </c>
      <c r="AL75" s="21">
        <v>80</v>
      </c>
      <c r="AM75" s="21">
        <v>80</v>
      </c>
      <c r="AN75" s="20" t="s">
        <v>24</v>
      </c>
      <c r="AO75" s="20" t="s">
        <v>24</v>
      </c>
      <c r="AP75" s="20" t="s">
        <v>24</v>
      </c>
      <c r="AQ75" s="20" t="s">
        <v>24</v>
      </c>
      <c r="AR75" s="20">
        <f t="shared" ref="AR75" si="2498">ROUND((((AK75)+(2*AL75)+(3*AM75))/6),0)</f>
        <v>80</v>
      </c>
      <c r="AS75" s="20">
        <f t="shared" si="2394"/>
        <v>16</v>
      </c>
      <c r="AT75" s="138"/>
      <c r="AU75" s="135"/>
      <c r="AV75" s="18">
        <v>75</v>
      </c>
      <c r="AW75" s="18">
        <v>75</v>
      </c>
      <c r="AX75" s="18">
        <v>75</v>
      </c>
      <c r="AY75" s="20" t="s">
        <v>24</v>
      </c>
      <c r="AZ75" s="20" t="s">
        <v>24</v>
      </c>
      <c r="BA75" s="20" t="s">
        <v>24</v>
      </c>
      <c r="BB75" s="20" t="s">
        <v>24</v>
      </c>
      <c r="BC75" s="20">
        <f t="shared" ref="BC75" si="2499">ROUND((((AV75)+(2*AW75)+(3*AX75))/6),0)</f>
        <v>75</v>
      </c>
      <c r="BD75" s="20">
        <f t="shared" si="1971"/>
        <v>15</v>
      </c>
      <c r="BE75" s="138"/>
      <c r="BF75" s="135"/>
      <c r="BG75" s="21">
        <v>84</v>
      </c>
      <c r="BH75" s="20">
        <v>82</v>
      </c>
      <c r="BI75" s="20">
        <v>82</v>
      </c>
      <c r="BJ75" s="23" t="s">
        <v>24</v>
      </c>
      <c r="BK75" s="23" t="s">
        <v>24</v>
      </c>
      <c r="BL75" s="23" t="s">
        <v>24</v>
      </c>
      <c r="BM75" s="23" t="s">
        <v>24</v>
      </c>
      <c r="BN75" s="23">
        <f t="shared" ref="BN75" si="2500">ROUND((((BG75)+(2*BH75)+(3*BI75))/6),0)</f>
        <v>82</v>
      </c>
      <c r="BO75" s="23">
        <f t="shared" ref="BO75" si="2501">ROUND(BN75*0.3,0)</f>
        <v>25</v>
      </c>
      <c r="BP75" s="138"/>
      <c r="BQ75" s="135"/>
      <c r="BR75" s="19"/>
      <c r="BS75" s="20"/>
      <c r="BT75" s="20"/>
      <c r="BU75" s="23" t="s">
        <v>24</v>
      </c>
      <c r="BV75" s="23" t="s">
        <v>24</v>
      </c>
      <c r="BW75" s="23" t="s">
        <v>24</v>
      </c>
      <c r="BX75" s="23" t="s">
        <v>24</v>
      </c>
      <c r="BY75" s="23">
        <v>79</v>
      </c>
      <c r="BZ75" s="23">
        <f t="shared" si="2283"/>
        <v>32</v>
      </c>
      <c r="CA75" s="138"/>
      <c r="CB75" s="135"/>
      <c r="CC75" s="7">
        <v>80</v>
      </c>
      <c r="CD75" s="7">
        <v>80</v>
      </c>
      <c r="CE75" s="7">
        <v>81</v>
      </c>
      <c r="CF75" s="23" t="s">
        <v>24</v>
      </c>
      <c r="CG75" s="23" t="s">
        <v>24</v>
      </c>
      <c r="CH75" s="23" t="s">
        <v>24</v>
      </c>
      <c r="CI75" s="23" t="s">
        <v>24</v>
      </c>
      <c r="CJ75" s="23">
        <f t="shared" ref="CJ75" si="2502">ROUND((((CC75)+(2*CD75)+(3*CE75))/6),0)</f>
        <v>81</v>
      </c>
      <c r="CK75" s="23">
        <f t="shared" si="2399"/>
        <v>8</v>
      </c>
      <c r="CL75" s="138"/>
      <c r="CM75" s="135"/>
      <c r="CN75" s="19">
        <v>82</v>
      </c>
      <c r="CO75" s="20">
        <v>80</v>
      </c>
      <c r="CP75" s="20">
        <v>78</v>
      </c>
      <c r="CQ75" s="23" t="s">
        <v>24</v>
      </c>
      <c r="CR75" s="23" t="s">
        <v>24</v>
      </c>
      <c r="CS75" s="23" t="s">
        <v>24</v>
      </c>
      <c r="CT75" s="23" t="s">
        <v>24</v>
      </c>
      <c r="CU75" s="23">
        <f t="shared" ref="CU75" si="2503">ROUND((((CN75)+(2*CO75)+(3*CP75))/6),0)</f>
        <v>79</v>
      </c>
      <c r="CV75" s="23">
        <f t="shared" si="2287"/>
        <v>8</v>
      </c>
      <c r="CW75" s="138"/>
      <c r="CX75" s="141"/>
      <c r="CY75" s="21">
        <v>80</v>
      </c>
      <c r="CZ75" s="20">
        <v>85</v>
      </c>
      <c r="DA75" s="20">
        <v>80</v>
      </c>
      <c r="DB75" s="23" t="s">
        <v>24</v>
      </c>
      <c r="DC75" s="23" t="s">
        <v>24</v>
      </c>
      <c r="DD75" s="23" t="s">
        <v>24</v>
      </c>
      <c r="DE75" s="23" t="s">
        <v>24</v>
      </c>
      <c r="DF75" s="23">
        <f t="shared" ref="DF75" si="2504">ROUND((((CY75)+(2*CZ75)+(3*DA75))/6),0)</f>
        <v>82</v>
      </c>
      <c r="DG75" s="23">
        <f t="shared" si="2289"/>
        <v>8</v>
      </c>
      <c r="DH75" s="138"/>
      <c r="DI75" s="135"/>
      <c r="DJ75" s="18">
        <v>85</v>
      </c>
      <c r="DK75" s="18">
        <v>85</v>
      </c>
      <c r="DL75" s="18">
        <v>85</v>
      </c>
      <c r="DM75" s="23" t="s">
        <v>24</v>
      </c>
      <c r="DN75" s="23" t="s">
        <v>24</v>
      </c>
      <c r="DO75" s="23" t="s">
        <v>24</v>
      </c>
      <c r="DP75" s="23" t="s">
        <v>24</v>
      </c>
      <c r="DQ75" s="23">
        <f t="shared" ref="DQ75" si="2505">ROUND((((DJ75)+(2*DK75)+(3*DL75))/6),0)</f>
        <v>85</v>
      </c>
      <c r="DR75" s="23">
        <f t="shared" si="2291"/>
        <v>26</v>
      </c>
      <c r="DS75" s="138"/>
      <c r="DT75" s="135"/>
      <c r="DU75" s="7">
        <v>75</v>
      </c>
      <c r="DV75" s="7">
        <v>75</v>
      </c>
      <c r="DW75" s="7">
        <v>75</v>
      </c>
      <c r="DX75" s="23" t="s">
        <v>24</v>
      </c>
      <c r="DY75" s="23" t="s">
        <v>24</v>
      </c>
      <c r="DZ75" s="23" t="s">
        <v>24</v>
      </c>
      <c r="EA75" s="23" t="s">
        <v>24</v>
      </c>
      <c r="EB75" s="23">
        <f t="shared" ref="EB75" si="2506">ROUND((((DU75)+(2*DV75)+(3*DW75))/6),0)</f>
        <v>75</v>
      </c>
      <c r="EC75" s="23">
        <f t="shared" ref="EC75:EC81" si="2507">ROUND(EB75*0.05,0)</f>
        <v>4</v>
      </c>
      <c r="ED75" s="138"/>
      <c r="EE75" s="141"/>
      <c r="EF75" s="22">
        <v>78</v>
      </c>
      <c r="EG75" s="23">
        <v>78</v>
      </c>
      <c r="EH75" s="23">
        <v>78</v>
      </c>
      <c r="EI75" s="23" t="s">
        <v>24</v>
      </c>
      <c r="EJ75" s="23" t="s">
        <v>24</v>
      </c>
      <c r="EK75" s="23" t="s">
        <v>24</v>
      </c>
      <c r="EL75" s="23" t="s">
        <v>24</v>
      </c>
      <c r="EM75" s="23">
        <f t="shared" ref="EM75" si="2508">ROUND((((EF75)+(2*EG75)+(3*EH75))/6),0)</f>
        <v>78</v>
      </c>
      <c r="EN75" s="23">
        <f t="shared" si="2406"/>
        <v>8</v>
      </c>
      <c r="EO75" s="138"/>
      <c r="EP75" s="141"/>
      <c r="EQ75" s="9">
        <v>82</v>
      </c>
      <c r="ER75" s="9">
        <v>82</v>
      </c>
      <c r="ES75" s="9">
        <v>82</v>
      </c>
      <c r="ET75" s="23" t="s">
        <v>24</v>
      </c>
      <c r="EU75" s="23" t="s">
        <v>24</v>
      </c>
      <c r="EV75" s="23" t="s">
        <v>24</v>
      </c>
      <c r="EW75" s="23" t="s">
        <v>24</v>
      </c>
      <c r="EX75" s="23">
        <f t="shared" ref="EX75" si="2509">ROUND((((EQ75)+(2*ER75)+(3*ES75))/6),0)</f>
        <v>82</v>
      </c>
      <c r="EY75" s="23">
        <f t="shared" ref="EY75:EY84" si="2510">ROUND(EX75*0.1,0)</f>
        <v>8</v>
      </c>
      <c r="EZ75" s="138"/>
      <c r="FA75" s="135"/>
      <c r="FB75" s="69">
        <v>80.400000000000006</v>
      </c>
      <c r="FC75" s="70">
        <v>80</v>
      </c>
      <c r="FD75" s="70">
        <v>80.95</v>
      </c>
      <c r="FE75" s="23" t="s">
        <v>24</v>
      </c>
      <c r="FF75" s="23" t="s">
        <v>24</v>
      </c>
      <c r="FG75" s="23" t="s">
        <v>24</v>
      </c>
      <c r="FH75" s="23" t="s">
        <v>24</v>
      </c>
      <c r="FI75" s="23">
        <f t="shared" ref="FI75" si="2511">ROUND((((FB75)+(2*FC75)+(3*FD75))/6),0)</f>
        <v>81</v>
      </c>
      <c r="FJ75" s="23">
        <f t="shared" ref="FJ75:FJ84" si="2512">ROUND(FI75*0.2,0)</f>
        <v>16</v>
      </c>
      <c r="FK75" s="138"/>
      <c r="FL75" s="135"/>
      <c r="FM75" s="78">
        <v>77.5</v>
      </c>
      <c r="FN75" s="70">
        <v>77</v>
      </c>
      <c r="FO75" s="70">
        <v>77</v>
      </c>
      <c r="FP75" s="23" t="s">
        <v>24</v>
      </c>
      <c r="FQ75" s="23" t="s">
        <v>24</v>
      </c>
      <c r="FR75" s="23" t="s">
        <v>24</v>
      </c>
      <c r="FS75" s="23" t="s">
        <v>24</v>
      </c>
      <c r="FT75" s="23">
        <f t="shared" ref="FT75" si="2513">ROUND((((FM75)+(2*FN75)+(3*FO75))/6),0)</f>
        <v>77</v>
      </c>
      <c r="FU75" s="23">
        <f t="shared" si="2412"/>
        <v>15</v>
      </c>
      <c r="FV75" s="138"/>
      <c r="FW75" s="135"/>
      <c r="FX75" s="22">
        <v>80</v>
      </c>
      <c r="FY75" s="22">
        <v>80</v>
      </c>
      <c r="FZ75" s="22">
        <v>80</v>
      </c>
      <c r="GA75" s="23" t="s">
        <v>24</v>
      </c>
      <c r="GB75" s="23" t="s">
        <v>24</v>
      </c>
      <c r="GC75" s="23" t="s">
        <v>24</v>
      </c>
      <c r="GD75" s="23" t="s">
        <v>24</v>
      </c>
      <c r="GE75" s="23">
        <f t="shared" ref="GE75" si="2514">ROUND((((FX75)+(2*FY75)+(3*FZ75))/6),0)</f>
        <v>80</v>
      </c>
      <c r="GF75" s="23">
        <f t="shared" ref="GF75:GF84" si="2515">ROUND(GE75*0.2,0)</f>
        <v>16</v>
      </c>
      <c r="GG75" s="138"/>
      <c r="GH75" s="135"/>
      <c r="GI75" s="143"/>
      <c r="GJ75" s="146"/>
      <c r="GK75" s="150"/>
      <c r="GL75" s="150"/>
      <c r="GM75" s="150"/>
      <c r="GN75" s="150"/>
      <c r="GO75" s="129"/>
      <c r="GP75" s="132"/>
      <c r="GQ75" s="132"/>
      <c r="GR75" s="129"/>
    </row>
    <row r="76" spans="1:200" ht="15.75" customHeight="1" thickBot="1" x14ac:dyDescent="0.3">
      <c r="A76" s="154">
        <v>24</v>
      </c>
      <c r="B76" s="157" t="s">
        <v>101</v>
      </c>
      <c r="C76" s="10" t="s">
        <v>3</v>
      </c>
      <c r="D76" s="24">
        <v>77</v>
      </c>
      <c r="E76" s="25">
        <v>78</v>
      </c>
      <c r="F76" s="25">
        <v>62</v>
      </c>
      <c r="G76" s="26">
        <f t="shared" ref="G76:G85" si="2516">ROUND((((D76)+(2*E76)+(3*F76))/6),0)</f>
        <v>70</v>
      </c>
      <c r="H76" s="6">
        <f t="shared" si="2179"/>
        <v>28</v>
      </c>
      <c r="I76" s="6" t="s">
        <v>24</v>
      </c>
      <c r="J76" s="6" t="s">
        <v>24</v>
      </c>
      <c r="K76" s="6" t="s">
        <v>24</v>
      </c>
      <c r="L76" s="6" t="s">
        <v>24</v>
      </c>
      <c r="M76" s="136">
        <f t="shared" ref="M76" si="2517">H76+J77+L78</f>
        <v>77</v>
      </c>
      <c r="N76" s="133" t="str">
        <f t="shared" ref="N76" si="2518">IF(M76&gt;=75,"T","TT")</f>
        <v>T</v>
      </c>
      <c r="O76" s="79">
        <v>80</v>
      </c>
      <c r="P76" s="64">
        <v>75</v>
      </c>
      <c r="Q76" s="57">
        <v>58</v>
      </c>
      <c r="R76" s="6">
        <f t="shared" ref="R76" si="2519">ROUND((((O76)+(2*P76)+(3*Q76))/6),0)</f>
        <v>67</v>
      </c>
      <c r="S76" s="6">
        <f t="shared" si="2183"/>
        <v>27</v>
      </c>
      <c r="T76" s="6" t="s">
        <v>24</v>
      </c>
      <c r="U76" s="6" t="s">
        <v>24</v>
      </c>
      <c r="V76" s="6" t="s">
        <v>24</v>
      </c>
      <c r="W76" s="6" t="s">
        <v>24</v>
      </c>
      <c r="X76" s="136">
        <f t="shared" ref="X76" si="2520">S76+U77+W78</f>
        <v>78</v>
      </c>
      <c r="Y76" s="133" t="str">
        <f t="shared" ref="Y76" si="2521">IF(X76&gt;=75,"T","TT")</f>
        <v>T</v>
      </c>
      <c r="Z76" s="24">
        <v>80</v>
      </c>
      <c r="AA76" s="25">
        <v>80</v>
      </c>
      <c r="AB76" s="25">
        <v>72</v>
      </c>
      <c r="AC76" s="6">
        <f t="shared" ref="AC76" si="2522">ROUND((((Z76)+(2*AA76)+(3*AB76))/6),0)</f>
        <v>76</v>
      </c>
      <c r="AD76" s="6">
        <f t="shared" si="2187"/>
        <v>23</v>
      </c>
      <c r="AE76" s="6" t="s">
        <v>24</v>
      </c>
      <c r="AF76" s="6" t="s">
        <v>24</v>
      </c>
      <c r="AG76" s="6" t="s">
        <v>24</v>
      </c>
      <c r="AH76" s="6" t="s">
        <v>24</v>
      </c>
      <c r="AI76" s="136">
        <f t="shared" ref="AI76" si="2523">AD76+AF77+AH78</f>
        <v>79</v>
      </c>
      <c r="AJ76" s="133" t="str">
        <f t="shared" ref="AJ76" si="2524">IF(AI76&gt;=75,"T","TT")</f>
        <v>T</v>
      </c>
      <c r="AK76" s="5">
        <v>75</v>
      </c>
      <c r="AL76" s="25">
        <v>75</v>
      </c>
      <c r="AM76" s="25">
        <v>72</v>
      </c>
      <c r="AN76" s="6">
        <f t="shared" ref="AN76" si="2525">ROUND((((AK76)+(2*AL76)+(3*AM76))/6),0)</f>
        <v>74</v>
      </c>
      <c r="AO76" s="6">
        <f t="shared" si="2310"/>
        <v>22</v>
      </c>
      <c r="AP76" s="6" t="s">
        <v>24</v>
      </c>
      <c r="AQ76" s="6" t="s">
        <v>24</v>
      </c>
      <c r="AR76" s="6" t="s">
        <v>24</v>
      </c>
      <c r="AS76" s="6" t="s">
        <v>24</v>
      </c>
      <c r="AT76" s="136">
        <f t="shared" ref="AT76" si="2526">AO76+AQ77+AS78</f>
        <v>76</v>
      </c>
      <c r="AU76" s="133" t="str">
        <f t="shared" ref="AU76" si="2527">IF(AT76&gt;=75,"T","TT")</f>
        <v>T</v>
      </c>
      <c r="AV76" s="63">
        <v>79</v>
      </c>
      <c r="AW76" s="63">
        <v>79</v>
      </c>
      <c r="AX76" s="64">
        <v>64</v>
      </c>
      <c r="AY76" s="6">
        <f t="shared" ref="AY76" si="2528">ROUND((((AV76)+(2*AW76)+(3*AX76))/6),0)</f>
        <v>72</v>
      </c>
      <c r="AZ76" s="6">
        <f t="shared" ref="AZ76" si="2529">ROUND(AY76*0.7,0)</f>
        <v>50</v>
      </c>
      <c r="BA76" s="6" t="s">
        <v>24</v>
      </c>
      <c r="BB76" s="6" t="s">
        <v>24</v>
      </c>
      <c r="BC76" s="6" t="s">
        <v>24</v>
      </c>
      <c r="BD76" s="6" t="s">
        <v>24</v>
      </c>
      <c r="BE76" s="136">
        <f t="shared" ref="BE76" si="2530">AZ76+BB77+BD78</f>
        <v>73</v>
      </c>
      <c r="BF76" s="133" t="str">
        <f t="shared" ref="BF76" si="2531">IF(BE76&gt;=70,"T","TT")</f>
        <v>T</v>
      </c>
      <c r="BG76" s="5">
        <v>80</v>
      </c>
      <c r="BH76" s="25">
        <v>81</v>
      </c>
      <c r="BI76" s="25">
        <v>65</v>
      </c>
      <c r="BJ76" s="6">
        <f>ROUND((((BG76)+(2*BH76)+(3*BI76))/6),0)</f>
        <v>73</v>
      </c>
      <c r="BK76" s="6">
        <f>ROUND(BJ76*0.2,0)</f>
        <v>15</v>
      </c>
      <c r="BL76" s="6" t="s">
        <v>24</v>
      </c>
      <c r="BM76" s="6" t="s">
        <v>24</v>
      </c>
      <c r="BN76" s="6" t="s">
        <v>24</v>
      </c>
      <c r="BO76" s="6" t="s">
        <v>24</v>
      </c>
      <c r="BP76" s="136">
        <f t="shared" ref="BP76" si="2532">BK76+BM77+BO78</f>
        <v>82</v>
      </c>
      <c r="BQ76" s="133" t="str">
        <f t="shared" ref="BQ76" si="2533">IF(BP76&gt;=75,"T","TT")</f>
        <v>T</v>
      </c>
      <c r="BR76" s="24"/>
      <c r="BS76" s="25"/>
      <c r="BT76" s="25"/>
      <c r="BU76" s="6">
        <v>77</v>
      </c>
      <c r="BV76" s="6">
        <f t="shared" si="2201"/>
        <v>8</v>
      </c>
      <c r="BW76" s="6" t="s">
        <v>24</v>
      </c>
      <c r="BX76" s="6" t="s">
        <v>24</v>
      </c>
      <c r="BY76" s="6" t="s">
        <v>24</v>
      </c>
      <c r="BZ76" s="6" t="s">
        <v>24</v>
      </c>
      <c r="CA76" s="136">
        <f t="shared" ref="CA76" si="2534">BV76+BX77+BZ78</f>
        <v>80</v>
      </c>
      <c r="CB76" s="133" t="str">
        <f t="shared" ref="CB76" si="2535">IF(CA76&gt;=75,"T","TT")</f>
        <v>T</v>
      </c>
      <c r="CC76" s="5">
        <v>83</v>
      </c>
      <c r="CD76" s="25">
        <v>82</v>
      </c>
      <c r="CE76" s="25">
        <v>76</v>
      </c>
      <c r="CF76" s="6">
        <f t="shared" ref="CF76" si="2536">ROUND((((CC76)+(2*CD76)+(3*CE76))/6),0)</f>
        <v>79</v>
      </c>
      <c r="CG76" s="6">
        <f t="shared" si="2323"/>
        <v>63</v>
      </c>
      <c r="CH76" s="6" t="s">
        <v>24</v>
      </c>
      <c r="CI76" s="6" t="s">
        <v>24</v>
      </c>
      <c r="CJ76" s="6" t="s">
        <v>24</v>
      </c>
      <c r="CK76" s="6" t="s">
        <v>24</v>
      </c>
      <c r="CL76" s="136">
        <f t="shared" ref="CL76" si="2537">CG76+CI77+CK78</f>
        <v>79</v>
      </c>
      <c r="CM76" s="133" t="str">
        <f t="shared" ref="CM76" si="2538">IF(CL76&gt;=75,"T","TT")</f>
        <v>T</v>
      </c>
      <c r="CN76" s="24">
        <v>89</v>
      </c>
      <c r="CO76" s="25">
        <v>87</v>
      </c>
      <c r="CP76" s="25">
        <v>69</v>
      </c>
      <c r="CQ76" s="6">
        <f t="shared" ref="CQ76" si="2539">ROUND((((CN76)+(2*CO76)+(3*CP76))/6),0)</f>
        <v>78</v>
      </c>
      <c r="CR76" s="6">
        <f t="shared" si="2209"/>
        <v>55</v>
      </c>
      <c r="CS76" s="6" t="s">
        <v>24</v>
      </c>
      <c r="CT76" s="6" t="s">
        <v>24</v>
      </c>
      <c r="CU76" s="6" t="s">
        <v>24</v>
      </c>
      <c r="CV76" s="6" t="s">
        <v>24</v>
      </c>
      <c r="CW76" s="136">
        <f t="shared" ref="CW76" si="2540">CR76+CT77+CV78</f>
        <v>79</v>
      </c>
      <c r="CX76" s="133" t="str">
        <f t="shared" ref="CX76" si="2541">IF(CW76&gt;=75,"T","TT")</f>
        <v>T</v>
      </c>
      <c r="CY76" s="5">
        <v>85</v>
      </c>
      <c r="CZ76" s="25">
        <v>93</v>
      </c>
      <c r="DA76" s="25">
        <v>76</v>
      </c>
      <c r="DB76" s="6">
        <f t="shared" ref="DB76" si="2542">ROUND((((CY76)+(2*CZ76)+(3*DA76))/6),0)</f>
        <v>83</v>
      </c>
      <c r="DC76" s="6">
        <f t="shared" si="2213"/>
        <v>58</v>
      </c>
      <c r="DD76" s="6" t="s">
        <v>24</v>
      </c>
      <c r="DE76" s="6" t="s">
        <v>24</v>
      </c>
      <c r="DF76" s="6" t="s">
        <v>24</v>
      </c>
      <c r="DG76" s="6" t="s">
        <v>24</v>
      </c>
      <c r="DH76" s="136">
        <f t="shared" ref="DH76" si="2543">DC76+DE77+DG78</f>
        <v>82</v>
      </c>
      <c r="DI76" s="133" t="str">
        <f t="shared" ref="DI76" si="2544">IF(DH76&gt;=75,"T","TT")</f>
        <v>T</v>
      </c>
      <c r="DJ76" s="24">
        <v>81</v>
      </c>
      <c r="DK76" s="25">
        <v>75</v>
      </c>
      <c r="DL76" s="25">
        <v>62</v>
      </c>
      <c r="DM76" s="6">
        <f t="shared" ref="DM76" si="2545">ROUND((((DJ76)+(2*DK76)+(3*DL76))/6),0)</f>
        <v>70</v>
      </c>
      <c r="DN76" s="6">
        <f t="shared" si="2217"/>
        <v>35</v>
      </c>
      <c r="DO76" s="6" t="s">
        <v>24</v>
      </c>
      <c r="DP76" s="6" t="s">
        <v>24</v>
      </c>
      <c r="DQ76" s="6" t="s">
        <v>24</v>
      </c>
      <c r="DR76" s="6" t="s">
        <v>24</v>
      </c>
      <c r="DS76" s="136">
        <f t="shared" ref="DS76" si="2546">DN76+DP77+DR78</f>
        <v>78</v>
      </c>
      <c r="DT76" s="133" t="str">
        <f t="shared" ref="DT76" si="2547">IF(DS76&gt;=75,"T","TT")</f>
        <v>T</v>
      </c>
      <c r="DU76" s="17">
        <v>79</v>
      </c>
      <c r="DV76" s="6">
        <v>78</v>
      </c>
      <c r="DW76" s="6">
        <v>57</v>
      </c>
      <c r="DX76" s="6">
        <f t="shared" ref="DX76" si="2548">ROUND((((DU76)+(2*DV76)+(3*DW76))/6),0)</f>
        <v>68</v>
      </c>
      <c r="DY76" s="6">
        <f t="shared" si="2449"/>
        <v>54</v>
      </c>
      <c r="DZ76" s="6" t="s">
        <v>24</v>
      </c>
      <c r="EA76" s="6" t="s">
        <v>24</v>
      </c>
      <c r="EB76" s="6" t="s">
        <v>24</v>
      </c>
      <c r="EC76" s="6" t="s">
        <v>24</v>
      </c>
      <c r="ED76" s="136">
        <f t="shared" ref="ED76" si="2549">DY76+EA77+EC78</f>
        <v>70</v>
      </c>
      <c r="EE76" s="133" t="str">
        <f t="shared" ref="EE76" si="2550">IF(ED76&gt;=70,"T","TT")</f>
        <v>T</v>
      </c>
      <c r="EF76" s="16">
        <v>76</v>
      </c>
      <c r="EG76" s="6">
        <v>74</v>
      </c>
      <c r="EH76" s="6">
        <v>55</v>
      </c>
      <c r="EI76" s="6">
        <f t="shared" ref="EI76" si="2551">ROUND((((EF76)+(2*EG76)+(3*EH76))/6),0)</f>
        <v>65</v>
      </c>
      <c r="EJ76" s="6">
        <f t="shared" si="2340"/>
        <v>39</v>
      </c>
      <c r="EK76" s="6" t="s">
        <v>24</v>
      </c>
      <c r="EL76" s="6" t="s">
        <v>24</v>
      </c>
      <c r="EM76" s="6" t="s">
        <v>24</v>
      </c>
      <c r="EN76" s="6" t="s">
        <v>24</v>
      </c>
      <c r="EO76" s="136">
        <f t="shared" si="2021"/>
        <v>70</v>
      </c>
      <c r="EP76" s="139" t="str">
        <f t="shared" ref="EP76" si="2552">IF(EO76&gt;=70,"T","TT")</f>
        <v>T</v>
      </c>
      <c r="EQ76" s="17">
        <v>73</v>
      </c>
      <c r="ER76" s="17">
        <v>73</v>
      </c>
      <c r="ES76" s="6">
        <v>60</v>
      </c>
      <c r="ET76" s="6">
        <f t="shared" ref="ET76" si="2553">ROUND((((EQ76)+(2*ER76)+(3*ES76))/6),0)</f>
        <v>67</v>
      </c>
      <c r="EU76" s="6">
        <f t="shared" si="2455"/>
        <v>47</v>
      </c>
      <c r="EV76" s="6" t="s">
        <v>24</v>
      </c>
      <c r="EW76" s="6" t="s">
        <v>24</v>
      </c>
      <c r="EX76" s="6" t="s">
        <v>24</v>
      </c>
      <c r="EY76" s="6" t="s">
        <v>24</v>
      </c>
      <c r="EZ76" s="136">
        <f t="shared" ref="EZ76" si="2554">EU76+EW77+EY78</f>
        <v>70</v>
      </c>
      <c r="FA76" s="139" t="str">
        <f t="shared" ref="FA76" si="2555">IF(EZ76&gt;=70,"T","TT")</f>
        <v>T</v>
      </c>
      <c r="FB76" s="71">
        <v>81.333333333333329</v>
      </c>
      <c r="FC76" s="26">
        <v>80.833333333333329</v>
      </c>
      <c r="FD76" s="26">
        <v>59</v>
      </c>
      <c r="FE76" s="6">
        <f t="shared" ref="FE76" si="2556">ROUND((((FB76)+(2*FC76)+(3*FD76))/6),0)</f>
        <v>70</v>
      </c>
      <c r="FF76" s="6">
        <f t="shared" si="2459"/>
        <v>21</v>
      </c>
      <c r="FG76" s="6" t="s">
        <v>24</v>
      </c>
      <c r="FH76" s="6" t="s">
        <v>24</v>
      </c>
      <c r="FI76" s="6" t="s">
        <v>24</v>
      </c>
      <c r="FJ76" s="6" t="s">
        <v>24</v>
      </c>
      <c r="FK76" s="136">
        <f t="shared" ref="FK76" si="2557">FF76+FH77+FJ78</f>
        <v>75</v>
      </c>
      <c r="FL76" s="139" t="str">
        <f t="shared" ref="FL76" si="2558">IF(FK76&gt;=75,"T","TT")</f>
        <v>T</v>
      </c>
      <c r="FM76" s="76">
        <v>82.5</v>
      </c>
      <c r="FN76" s="26">
        <v>81</v>
      </c>
      <c r="FO76" s="6">
        <v>68</v>
      </c>
      <c r="FP76" s="6">
        <f t="shared" ref="FP76" si="2559">ROUND((((FM76)+(2*FN76)+(3*FO76))/6),0)</f>
        <v>75</v>
      </c>
      <c r="FQ76" s="6">
        <f t="shared" si="2351"/>
        <v>30</v>
      </c>
      <c r="FR76" s="6" t="s">
        <v>24</v>
      </c>
      <c r="FS76" s="6" t="s">
        <v>24</v>
      </c>
      <c r="FT76" s="6" t="s">
        <v>24</v>
      </c>
      <c r="FU76" s="6" t="s">
        <v>24</v>
      </c>
      <c r="FV76" s="136">
        <f t="shared" ref="FV76" si="2560">FQ76+FS77+FU78</f>
        <v>77</v>
      </c>
      <c r="FW76" s="133" t="str">
        <f t="shared" ref="FW76" si="2561">IF(FV76&gt;=75,"T","TT")</f>
        <v>T</v>
      </c>
      <c r="FX76" s="16">
        <v>83</v>
      </c>
      <c r="FY76" s="6">
        <v>75</v>
      </c>
      <c r="FZ76" s="6">
        <v>92</v>
      </c>
      <c r="GA76" s="6">
        <f t="shared" ref="GA76" si="2562">ROUND((((FX76)+(2*FY76)+(3*FZ76))/6),0)</f>
        <v>85</v>
      </c>
      <c r="GB76" s="6">
        <f t="shared" si="2466"/>
        <v>26</v>
      </c>
      <c r="GC76" s="6" t="s">
        <v>24</v>
      </c>
      <c r="GD76" s="6" t="s">
        <v>24</v>
      </c>
      <c r="GE76" s="6" t="s">
        <v>24</v>
      </c>
      <c r="GF76" s="6" t="s">
        <v>24</v>
      </c>
      <c r="GG76" s="136">
        <f t="shared" ref="GG76" si="2563">GB76+GD77+GF78</f>
        <v>82</v>
      </c>
      <c r="GH76" s="133" t="str">
        <f t="shared" si="2128"/>
        <v>T</v>
      </c>
      <c r="GI76" s="142">
        <f>M76+X76+AI76+AT76+BE76+BP76+CA76+CL76+CW76+DH76+DS76+ED76+EO76+EZ76+FK76+FV76+GG76</f>
        <v>1307</v>
      </c>
      <c r="GJ76" s="145">
        <f t="shared" si="102"/>
        <v>76.882352941176464</v>
      </c>
      <c r="GK76" s="148">
        <f t="shared" ref="GK76" si="2564">17-GL76</f>
        <v>17</v>
      </c>
      <c r="GL76" s="148">
        <f t="shared" ref="GL76" si="2565">COUNTIF(C76:GH76,"TT")</f>
        <v>0</v>
      </c>
      <c r="GM76" s="148" t="str">
        <f t="shared" ref="GM76" si="2566">IF(GL76&lt;=3,"N","TN")</f>
        <v>N</v>
      </c>
      <c r="GN76" s="148">
        <f>RANK(GI76,$GI$7:$GI$138,0)</f>
        <v>13</v>
      </c>
      <c r="GO76" s="127" t="str">
        <f t="shared" ref="GO76" si="2567">IF(AND(AI76&gt;=75,AT76&gt;=75,FV76&gt;=75),"YA","TIDAK")</f>
        <v>YA</v>
      </c>
      <c r="GP76" s="130" t="str">
        <f t="shared" ref="GP76" si="2568">IF(AND(BE76&gt;=70,ED76&gt;=70,EO76&gt;=70,EZ76&gt;=70),"YA","TIDAK")</f>
        <v>YA</v>
      </c>
      <c r="GQ76" s="130" t="str">
        <f t="shared" ref="GQ76" si="2569">IF(AND(CL76&gt;=75,CW76&gt;=75,DH76&gt;=75,DS76&gt;=75),"YA","TIDAK")</f>
        <v>YA</v>
      </c>
      <c r="GR76" s="127"/>
    </row>
    <row r="77" spans="1:200" ht="15.75" customHeight="1" thickBot="1" x14ac:dyDescent="0.3">
      <c r="A77" s="155"/>
      <c r="B77" s="158"/>
      <c r="C77" s="11" t="s">
        <v>4</v>
      </c>
      <c r="D77" s="18">
        <v>78</v>
      </c>
      <c r="E77" s="8">
        <v>80</v>
      </c>
      <c r="F77" s="8">
        <v>80</v>
      </c>
      <c r="G77" s="26" t="s">
        <v>24</v>
      </c>
      <c r="H77" s="8" t="s">
        <v>24</v>
      </c>
      <c r="I77" s="8">
        <f t="shared" ref="I77" si="2570">ROUND((((D77)+(2*E77)+(3*F77))/6),0)</f>
        <v>80</v>
      </c>
      <c r="J77" s="8">
        <f t="shared" si="2245"/>
        <v>20</v>
      </c>
      <c r="K77" s="8" t="s">
        <v>24</v>
      </c>
      <c r="L77" s="8" t="s">
        <v>24</v>
      </c>
      <c r="M77" s="137"/>
      <c r="N77" s="134"/>
      <c r="O77" s="7">
        <v>80</v>
      </c>
      <c r="P77" s="7">
        <v>80</v>
      </c>
      <c r="Q77" s="7">
        <v>80</v>
      </c>
      <c r="R77" s="8" t="s">
        <v>24</v>
      </c>
      <c r="S77" s="8" t="s">
        <v>24</v>
      </c>
      <c r="T77" s="8">
        <f t="shared" ref="T77" si="2571">ROUND((((O77)+(2*P77)+(3*Q77))/6),0)</f>
        <v>80</v>
      </c>
      <c r="U77" s="8">
        <f t="shared" si="2247"/>
        <v>8</v>
      </c>
      <c r="V77" s="8" t="s">
        <v>24</v>
      </c>
      <c r="W77" s="8" t="s">
        <v>24</v>
      </c>
      <c r="X77" s="137"/>
      <c r="Y77" s="134"/>
      <c r="Z77" s="18">
        <v>80</v>
      </c>
      <c r="AA77" s="8">
        <v>79</v>
      </c>
      <c r="AB77" s="8">
        <v>80</v>
      </c>
      <c r="AC77" s="8" t="s">
        <v>24</v>
      </c>
      <c r="AD77" s="8" t="s">
        <v>24</v>
      </c>
      <c r="AE77" s="8">
        <f t="shared" ref="AE77" si="2572">ROUND((((Z77)+(2*AA77)+(3*AB77))/6),0)</f>
        <v>80</v>
      </c>
      <c r="AF77" s="8">
        <f t="shared" si="2249"/>
        <v>40</v>
      </c>
      <c r="AG77" s="8" t="s">
        <v>24</v>
      </c>
      <c r="AH77" s="8" t="s">
        <v>24</v>
      </c>
      <c r="AI77" s="137"/>
      <c r="AJ77" s="134"/>
      <c r="AK77" s="7">
        <v>75</v>
      </c>
      <c r="AL77" s="7">
        <v>75</v>
      </c>
      <c r="AM77" s="7">
        <v>75</v>
      </c>
      <c r="AN77" s="8" t="s">
        <v>24</v>
      </c>
      <c r="AO77" s="8" t="s">
        <v>24</v>
      </c>
      <c r="AP77" s="8">
        <f t="shared" ref="AP77" si="2573">ROUND((((AK77)+(2*AL77)+(3*AM77))/6),0)</f>
        <v>75</v>
      </c>
      <c r="AQ77" s="8">
        <f t="shared" si="2368"/>
        <v>38</v>
      </c>
      <c r="AR77" s="8" t="s">
        <v>24</v>
      </c>
      <c r="AS77" s="8" t="s">
        <v>24</v>
      </c>
      <c r="AT77" s="137"/>
      <c r="AU77" s="134"/>
      <c r="AV77" s="18">
        <v>75</v>
      </c>
      <c r="AW77" s="18">
        <v>75</v>
      </c>
      <c r="AX77" s="18">
        <v>75</v>
      </c>
      <c r="AY77" s="8" t="s">
        <v>24</v>
      </c>
      <c r="AZ77" s="8" t="s">
        <v>24</v>
      </c>
      <c r="BA77" s="8">
        <f t="shared" ref="BA77" si="2574">ROUND((((AV77)+(2*AW77)+(3*AX77))/6),0)</f>
        <v>75</v>
      </c>
      <c r="BB77" s="8">
        <f t="shared" ref="BB77" si="2575">ROUND(BA77*0.1,0)</f>
        <v>8</v>
      </c>
      <c r="BC77" s="8" t="s">
        <v>24</v>
      </c>
      <c r="BD77" s="8" t="s">
        <v>24</v>
      </c>
      <c r="BE77" s="137"/>
      <c r="BF77" s="134"/>
      <c r="BG77" s="7">
        <v>84</v>
      </c>
      <c r="BH77" s="8">
        <v>84</v>
      </c>
      <c r="BI77" s="8">
        <v>82</v>
      </c>
      <c r="BJ77" s="8" t="s">
        <v>24</v>
      </c>
      <c r="BK77" s="8" t="s">
        <v>24</v>
      </c>
      <c r="BL77" s="8">
        <f>ROUND((((BG77)+(2*BH77)+(3*BI77))/6),0)</f>
        <v>83</v>
      </c>
      <c r="BM77" s="8">
        <f>ROUND(BL77*0.5,0)</f>
        <v>42</v>
      </c>
      <c r="BN77" s="8" t="s">
        <v>24</v>
      </c>
      <c r="BO77" s="8" t="s">
        <v>24</v>
      </c>
      <c r="BP77" s="137"/>
      <c r="BQ77" s="134"/>
      <c r="BR77" s="18"/>
      <c r="BS77" s="8"/>
      <c r="BT77" s="8"/>
      <c r="BU77" s="8" t="s">
        <v>24</v>
      </c>
      <c r="BV77" s="8" t="s">
        <v>24</v>
      </c>
      <c r="BW77" s="8">
        <v>79</v>
      </c>
      <c r="BX77" s="8">
        <f t="shared" si="2255"/>
        <v>40</v>
      </c>
      <c r="BY77" s="8" t="s">
        <v>24</v>
      </c>
      <c r="BZ77" s="8" t="s">
        <v>24</v>
      </c>
      <c r="CA77" s="137"/>
      <c r="CB77" s="134"/>
      <c r="CC77" s="7">
        <v>80</v>
      </c>
      <c r="CD77" s="7">
        <v>80</v>
      </c>
      <c r="CE77" s="7">
        <v>85</v>
      </c>
      <c r="CF77" s="8" t="s">
        <v>24</v>
      </c>
      <c r="CG77" s="8" t="s">
        <v>24</v>
      </c>
      <c r="CH77" s="8">
        <f t="shared" ref="CH77" si="2576">ROUND((((CC77)+(2*CD77)+(3*CE77))/6),0)</f>
        <v>83</v>
      </c>
      <c r="CI77" s="8">
        <f t="shared" si="2373"/>
        <v>8</v>
      </c>
      <c r="CJ77" s="8" t="s">
        <v>24</v>
      </c>
      <c r="CK77" s="8" t="s">
        <v>24</v>
      </c>
      <c r="CL77" s="137"/>
      <c r="CM77" s="134"/>
      <c r="CN77" s="18">
        <v>80</v>
      </c>
      <c r="CO77" s="8">
        <v>78</v>
      </c>
      <c r="CP77" s="8">
        <v>80</v>
      </c>
      <c r="CQ77" s="8" t="s">
        <v>24</v>
      </c>
      <c r="CR77" s="8" t="s">
        <v>24</v>
      </c>
      <c r="CS77" s="8">
        <f t="shared" ref="CS77" si="2577">ROUND((((CN77)+(2*CO77)+(3*CP77))/6),0)</f>
        <v>79</v>
      </c>
      <c r="CT77" s="8">
        <f t="shared" si="2259"/>
        <v>16</v>
      </c>
      <c r="CU77" s="8" t="s">
        <v>24</v>
      </c>
      <c r="CV77" s="8" t="s">
        <v>24</v>
      </c>
      <c r="CW77" s="137"/>
      <c r="CX77" s="134"/>
      <c r="CY77" s="7">
        <v>80</v>
      </c>
      <c r="CZ77" s="8">
        <v>85</v>
      </c>
      <c r="DA77" s="8">
        <v>80</v>
      </c>
      <c r="DB77" s="8" t="s">
        <v>24</v>
      </c>
      <c r="DC77" s="8" t="s">
        <v>24</v>
      </c>
      <c r="DD77" s="8">
        <f t="shared" ref="DD77" si="2578">ROUND((((CY77)+(2*CZ77)+(3*DA77))/6),0)</f>
        <v>82</v>
      </c>
      <c r="DE77" s="8">
        <f t="shared" si="2261"/>
        <v>16</v>
      </c>
      <c r="DF77" s="8" t="s">
        <v>24</v>
      </c>
      <c r="DG77" s="8" t="s">
        <v>24</v>
      </c>
      <c r="DH77" s="137"/>
      <c r="DI77" s="134"/>
      <c r="DJ77" s="18">
        <v>85</v>
      </c>
      <c r="DK77" s="8">
        <v>84</v>
      </c>
      <c r="DL77" s="8">
        <v>85</v>
      </c>
      <c r="DM77" s="8" t="s">
        <v>24</v>
      </c>
      <c r="DN77" s="8" t="s">
        <v>24</v>
      </c>
      <c r="DO77" s="8">
        <f t="shared" ref="DO77" si="2579">ROUND((((DJ77)+(2*DK77)+(3*DL77))/6),0)</f>
        <v>85</v>
      </c>
      <c r="DP77" s="8">
        <f t="shared" si="2263"/>
        <v>17</v>
      </c>
      <c r="DQ77" s="8" t="s">
        <v>24</v>
      </c>
      <c r="DR77" s="8" t="s">
        <v>24</v>
      </c>
      <c r="DS77" s="137"/>
      <c r="DT77" s="134"/>
      <c r="DU77" s="7">
        <v>78</v>
      </c>
      <c r="DV77" s="8">
        <v>77</v>
      </c>
      <c r="DW77" s="8">
        <v>77</v>
      </c>
      <c r="DX77" s="8" t="s">
        <v>24</v>
      </c>
      <c r="DY77" s="8" t="s">
        <v>24</v>
      </c>
      <c r="DZ77" s="8">
        <f t="shared" ref="DZ77" si="2580">ROUND((((DU77)+(2*DV77)+(3*DW77))/6),0)</f>
        <v>77</v>
      </c>
      <c r="EA77" s="8">
        <f t="shared" si="2486"/>
        <v>12</v>
      </c>
      <c r="EB77" s="8" t="s">
        <v>24</v>
      </c>
      <c r="EC77" s="8" t="s">
        <v>24</v>
      </c>
      <c r="ED77" s="137"/>
      <c r="EE77" s="134"/>
      <c r="EF77" s="18">
        <v>78</v>
      </c>
      <c r="EG77" s="8">
        <v>78</v>
      </c>
      <c r="EH77" s="8">
        <v>78</v>
      </c>
      <c r="EI77" s="8" t="s">
        <v>24</v>
      </c>
      <c r="EJ77" s="8" t="s">
        <v>24</v>
      </c>
      <c r="EK77" s="8">
        <f t="shared" ref="EK77" si="2581">ROUND((((EF77)+(2*EG77)+(3*EH77))/6),0)</f>
        <v>78</v>
      </c>
      <c r="EL77" s="8">
        <f t="shared" si="2380"/>
        <v>23</v>
      </c>
      <c r="EM77" s="8" t="s">
        <v>24</v>
      </c>
      <c r="EN77" s="8" t="s">
        <v>24</v>
      </c>
      <c r="EO77" s="137"/>
      <c r="EP77" s="140"/>
      <c r="EQ77" s="7">
        <v>75</v>
      </c>
      <c r="ER77" s="7">
        <v>75</v>
      </c>
      <c r="ES77" s="7">
        <v>75</v>
      </c>
      <c r="ET77" s="8" t="s">
        <v>24</v>
      </c>
      <c r="EU77" s="8" t="s">
        <v>10</v>
      </c>
      <c r="EV77" s="8">
        <f t="shared" ref="EV77" si="2582">ROUND((((EQ77)+(2*ER77)+(3*ES77))/6),0)</f>
        <v>75</v>
      </c>
      <c r="EW77" s="8">
        <f t="shared" si="2489"/>
        <v>15</v>
      </c>
      <c r="EX77" s="8" t="s">
        <v>24</v>
      </c>
      <c r="EY77" s="8" t="s">
        <v>24</v>
      </c>
      <c r="EZ77" s="137"/>
      <c r="FA77" s="140"/>
      <c r="FB77" s="66">
        <v>77.02</v>
      </c>
      <c r="FC77" s="29">
        <v>76.5</v>
      </c>
      <c r="FD77" s="29">
        <v>77.569999999999993</v>
      </c>
      <c r="FE77" s="8" t="s">
        <v>24</v>
      </c>
      <c r="FF77" s="8" t="s">
        <v>24</v>
      </c>
      <c r="FG77" s="8">
        <f t="shared" ref="FG77" si="2583">ROUND((((FB77)+(2*FC77)+(3*FD77))/6),0)</f>
        <v>77</v>
      </c>
      <c r="FH77" s="8">
        <f t="shared" si="2491"/>
        <v>39</v>
      </c>
      <c r="FI77" s="8" t="s">
        <v>24</v>
      </c>
      <c r="FJ77" s="8" t="s">
        <v>24</v>
      </c>
      <c r="FK77" s="137"/>
      <c r="FL77" s="140"/>
      <c r="FM77" s="74">
        <v>78.400000000000006</v>
      </c>
      <c r="FN77" s="29">
        <v>78</v>
      </c>
      <c r="FO77" s="29">
        <v>78</v>
      </c>
      <c r="FP77" s="8" t="s">
        <v>24</v>
      </c>
      <c r="FQ77" s="8" t="s">
        <v>24</v>
      </c>
      <c r="FR77" s="8">
        <f t="shared" ref="FR77" si="2584">ROUND((((FM77)+(2*FN77)+(3*FO77))/6),0)</f>
        <v>78</v>
      </c>
      <c r="FS77" s="8">
        <f t="shared" si="2386"/>
        <v>31</v>
      </c>
      <c r="FT77" s="8" t="s">
        <v>24</v>
      </c>
      <c r="FU77" s="8" t="s">
        <v>24</v>
      </c>
      <c r="FV77" s="137"/>
      <c r="FW77" s="134"/>
      <c r="FX77" s="18">
        <v>80</v>
      </c>
      <c r="FY77" s="18">
        <v>80</v>
      </c>
      <c r="FZ77" s="18">
        <v>80</v>
      </c>
      <c r="GA77" s="8" t="s">
        <v>24</v>
      </c>
      <c r="GB77" s="8" t="s">
        <v>24</v>
      </c>
      <c r="GC77" s="8">
        <f t="shared" ref="GC77" si="2585">ROUND((((FX77)+(2*FY77)+(3*FZ77))/6),0)</f>
        <v>80</v>
      </c>
      <c r="GD77" s="8">
        <f t="shared" si="2494"/>
        <v>40</v>
      </c>
      <c r="GE77" s="8" t="s">
        <v>24</v>
      </c>
      <c r="GF77" s="8" t="s">
        <v>24</v>
      </c>
      <c r="GG77" s="137"/>
      <c r="GH77" s="134"/>
      <c r="GI77" s="143"/>
      <c r="GJ77" s="146"/>
      <c r="GK77" s="149"/>
      <c r="GL77" s="149"/>
      <c r="GM77" s="149"/>
      <c r="GN77" s="149"/>
      <c r="GO77" s="128"/>
      <c r="GP77" s="131"/>
      <c r="GQ77" s="131"/>
      <c r="GR77" s="128"/>
    </row>
    <row r="78" spans="1:200" ht="15.75" customHeight="1" thickBot="1" x14ac:dyDescent="0.3">
      <c r="A78" s="156"/>
      <c r="B78" s="159"/>
      <c r="C78" s="13" t="s">
        <v>5</v>
      </c>
      <c r="D78" s="22">
        <v>80</v>
      </c>
      <c r="E78" s="23">
        <v>80</v>
      </c>
      <c r="F78" s="23">
        <v>83</v>
      </c>
      <c r="G78" s="26" t="s">
        <v>24</v>
      </c>
      <c r="H78" s="20" t="s">
        <v>24</v>
      </c>
      <c r="I78" s="20" t="s">
        <v>24</v>
      </c>
      <c r="J78" s="20" t="s">
        <v>24</v>
      </c>
      <c r="K78" s="20">
        <f t="shared" ref="K78" si="2586">ROUND((((D78)+(2*E78)+(3*F78))/6),0)</f>
        <v>82</v>
      </c>
      <c r="L78" s="20">
        <f t="shared" si="2273"/>
        <v>29</v>
      </c>
      <c r="M78" s="138"/>
      <c r="N78" s="135"/>
      <c r="O78" s="9">
        <v>85</v>
      </c>
      <c r="P78" s="9">
        <v>85</v>
      </c>
      <c r="Q78" s="9">
        <v>85</v>
      </c>
      <c r="R78" s="20" t="s">
        <v>24</v>
      </c>
      <c r="S78" s="20" t="s">
        <v>24</v>
      </c>
      <c r="T78" s="20" t="s">
        <v>24</v>
      </c>
      <c r="U78" s="20" t="s">
        <v>24</v>
      </c>
      <c r="V78" s="20">
        <f t="shared" ref="V78" si="2587">ROUND((((O78)+(2*P78)+(3*Q78))/6),0)</f>
        <v>85</v>
      </c>
      <c r="W78" s="20">
        <f t="shared" si="2275"/>
        <v>43</v>
      </c>
      <c r="X78" s="138"/>
      <c r="Y78" s="135"/>
      <c r="Z78" s="22">
        <v>83</v>
      </c>
      <c r="AA78" s="23">
        <v>80</v>
      </c>
      <c r="AB78" s="23">
        <v>82</v>
      </c>
      <c r="AC78" s="20" t="s">
        <v>24</v>
      </c>
      <c r="AD78" s="20" t="s">
        <v>24</v>
      </c>
      <c r="AE78" s="20" t="s">
        <v>24</v>
      </c>
      <c r="AF78" s="20" t="s">
        <v>24</v>
      </c>
      <c r="AG78" s="20">
        <f t="shared" ref="AG78" si="2588">ROUND((((Z78)+(2*AA78)+(3*AB78))/6),0)</f>
        <v>82</v>
      </c>
      <c r="AH78" s="20">
        <f t="shared" si="2277"/>
        <v>16</v>
      </c>
      <c r="AI78" s="138"/>
      <c r="AJ78" s="135"/>
      <c r="AK78" s="9">
        <v>80</v>
      </c>
      <c r="AL78" s="9">
        <v>80</v>
      </c>
      <c r="AM78" s="9">
        <v>80</v>
      </c>
      <c r="AN78" s="20" t="s">
        <v>24</v>
      </c>
      <c r="AO78" s="20" t="s">
        <v>24</v>
      </c>
      <c r="AP78" s="20" t="s">
        <v>24</v>
      </c>
      <c r="AQ78" s="20" t="s">
        <v>24</v>
      </c>
      <c r="AR78" s="20">
        <f t="shared" ref="AR78" si="2589">ROUND((((AK78)+(2*AL78)+(3*AM78))/6),0)</f>
        <v>80</v>
      </c>
      <c r="AS78" s="20">
        <f t="shared" si="2394"/>
        <v>16</v>
      </c>
      <c r="AT78" s="138"/>
      <c r="AU78" s="135"/>
      <c r="AV78" s="18">
        <v>75</v>
      </c>
      <c r="AW78" s="18">
        <v>75</v>
      </c>
      <c r="AX78" s="18">
        <v>75</v>
      </c>
      <c r="AY78" s="20" t="s">
        <v>24</v>
      </c>
      <c r="AZ78" s="20" t="s">
        <v>24</v>
      </c>
      <c r="BA78" s="20" t="s">
        <v>24</v>
      </c>
      <c r="BB78" s="20" t="s">
        <v>24</v>
      </c>
      <c r="BC78" s="20">
        <f t="shared" ref="BC78" si="2590">ROUND((((AV78)+(2*AW78)+(3*AX78))/6),0)</f>
        <v>75</v>
      </c>
      <c r="BD78" s="20">
        <f t="shared" ref="BD78" si="2591">ROUND(BC78*0.2,0)</f>
        <v>15</v>
      </c>
      <c r="BE78" s="138"/>
      <c r="BF78" s="135"/>
      <c r="BG78" s="9">
        <v>85</v>
      </c>
      <c r="BH78" s="23">
        <v>82</v>
      </c>
      <c r="BI78" s="23">
        <v>80</v>
      </c>
      <c r="BJ78" s="23" t="s">
        <v>24</v>
      </c>
      <c r="BK78" s="23" t="s">
        <v>24</v>
      </c>
      <c r="BL78" s="23" t="s">
        <v>24</v>
      </c>
      <c r="BM78" s="23" t="s">
        <v>24</v>
      </c>
      <c r="BN78" s="23">
        <f>ROUND((((BG78)+(2*BH78)+(3*BI78))/6),0)</f>
        <v>82</v>
      </c>
      <c r="BO78" s="23">
        <f>ROUND(BN78*0.3,0)</f>
        <v>25</v>
      </c>
      <c r="BP78" s="138"/>
      <c r="BQ78" s="135"/>
      <c r="BR78" s="22"/>
      <c r="BS78" s="23"/>
      <c r="BT78" s="23"/>
      <c r="BU78" s="23" t="s">
        <v>24</v>
      </c>
      <c r="BV78" s="23" t="s">
        <v>24</v>
      </c>
      <c r="BW78" s="23" t="s">
        <v>24</v>
      </c>
      <c r="BX78" s="23" t="s">
        <v>24</v>
      </c>
      <c r="BY78" s="23">
        <v>79</v>
      </c>
      <c r="BZ78" s="23">
        <f t="shared" si="2283"/>
        <v>32</v>
      </c>
      <c r="CA78" s="138"/>
      <c r="CB78" s="135"/>
      <c r="CC78" s="7">
        <v>80</v>
      </c>
      <c r="CD78" s="7">
        <v>80</v>
      </c>
      <c r="CE78" s="7">
        <v>83</v>
      </c>
      <c r="CF78" s="23" t="s">
        <v>24</v>
      </c>
      <c r="CG78" s="23" t="s">
        <v>24</v>
      </c>
      <c r="CH78" s="23" t="s">
        <v>24</v>
      </c>
      <c r="CI78" s="23" t="s">
        <v>24</v>
      </c>
      <c r="CJ78" s="23">
        <f t="shared" ref="CJ78" si="2592">ROUND((((CC78)+(2*CD78)+(3*CE78))/6),0)</f>
        <v>82</v>
      </c>
      <c r="CK78" s="23">
        <f t="shared" si="2399"/>
        <v>8</v>
      </c>
      <c r="CL78" s="138"/>
      <c r="CM78" s="135"/>
      <c r="CN78" s="22">
        <v>77</v>
      </c>
      <c r="CO78" s="23">
        <v>76</v>
      </c>
      <c r="CP78" s="23">
        <v>78</v>
      </c>
      <c r="CQ78" s="23" t="s">
        <v>24</v>
      </c>
      <c r="CR78" s="23" t="s">
        <v>24</v>
      </c>
      <c r="CS78" s="23" t="s">
        <v>24</v>
      </c>
      <c r="CT78" s="23" t="s">
        <v>24</v>
      </c>
      <c r="CU78" s="23">
        <f t="shared" ref="CU78" si="2593">ROUND((((CN78)+(2*CO78)+(3*CP78))/6),0)</f>
        <v>77</v>
      </c>
      <c r="CV78" s="23">
        <f t="shared" si="2287"/>
        <v>8</v>
      </c>
      <c r="CW78" s="138"/>
      <c r="CX78" s="135"/>
      <c r="CY78" s="9">
        <v>80</v>
      </c>
      <c r="CZ78" s="23">
        <v>85</v>
      </c>
      <c r="DA78" s="23">
        <v>80</v>
      </c>
      <c r="DB78" s="23" t="s">
        <v>24</v>
      </c>
      <c r="DC78" s="23" t="s">
        <v>24</v>
      </c>
      <c r="DD78" s="23" t="s">
        <v>24</v>
      </c>
      <c r="DE78" s="23" t="s">
        <v>24</v>
      </c>
      <c r="DF78" s="23">
        <f t="shared" ref="DF78" si="2594">ROUND((((CY78)+(2*CZ78)+(3*DA78))/6),0)</f>
        <v>82</v>
      </c>
      <c r="DG78" s="23">
        <f t="shared" si="2289"/>
        <v>8</v>
      </c>
      <c r="DH78" s="138"/>
      <c r="DI78" s="135"/>
      <c r="DJ78" s="18">
        <v>85</v>
      </c>
      <c r="DK78" s="8">
        <v>84</v>
      </c>
      <c r="DL78" s="8">
        <v>85</v>
      </c>
      <c r="DM78" s="20" t="s">
        <v>24</v>
      </c>
      <c r="DN78" s="20" t="s">
        <v>24</v>
      </c>
      <c r="DO78" s="20" t="s">
        <v>24</v>
      </c>
      <c r="DP78" s="20" t="s">
        <v>24</v>
      </c>
      <c r="DQ78" s="20">
        <f t="shared" ref="DQ78" si="2595">ROUND((((DJ78)+(2*DK78)+(3*DL78))/6),0)</f>
        <v>85</v>
      </c>
      <c r="DR78" s="20">
        <f t="shared" si="2291"/>
        <v>26</v>
      </c>
      <c r="DS78" s="138"/>
      <c r="DT78" s="135"/>
      <c r="DU78" s="21">
        <v>77</v>
      </c>
      <c r="DV78" s="20">
        <v>77</v>
      </c>
      <c r="DW78" s="20">
        <v>77</v>
      </c>
      <c r="DX78" s="20" t="s">
        <v>24</v>
      </c>
      <c r="DY78" s="20" t="s">
        <v>24</v>
      </c>
      <c r="DZ78" s="20" t="s">
        <v>24</v>
      </c>
      <c r="EA78" s="20" t="s">
        <v>24</v>
      </c>
      <c r="EB78" s="20">
        <f t="shared" ref="EB78" si="2596">ROUND((((DU78)+(2*DV78)+(3*DW78))/6),0)</f>
        <v>77</v>
      </c>
      <c r="EC78" s="20">
        <f t="shared" si="2507"/>
        <v>4</v>
      </c>
      <c r="ED78" s="138"/>
      <c r="EE78" s="135"/>
      <c r="EF78" s="19">
        <v>80</v>
      </c>
      <c r="EG78" s="20">
        <v>80</v>
      </c>
      <c r="EH78" s="20">
        <v>80</v>
      </c>
      <c r="EI78" s="20" t="s">
        <v>24</v>
      </c>
      <c r="EJ78" s="20" t="s">
        <v>24</v>
      </c>
      <c r="EK78" s="20" t="s">
        <v>24</v>
      </c>
      <c r="EL78" s="20" t="s">
        <v>24</v>
      </c>
      <c r="EM78" s="20">
        <f t="shared" ref="EM78" si="2597">ROUND((((EF78)+(2*EG78)+(3*EH78))/6),0)</f>
        <v>80</v>
      </c>
      <c r="EN78" s="20">
        <f t="shared" si="2406"/>
        <v>8</v>
      </c>
      <c r="EO78" s="138"/>
      <c r="EP78" s="141"/>
      <c r="EQ78" s="21">
        <v>77</v>
      </c>
      <c r="ER78" s="21">
        <v>77</v>
      </c>
      <c r="ES78" s="21">
        <v>77</v>
      </c>
      <c r="ET78" s="20" t="s">
        <v>24</v>
      </c>
      <c r="EU78" s="20" t="s">
        <v>24</v>
      </c>
      <c r="EV78" s="20" t="s">
        <v>24</v>
      </c>
      <c r="EW78" s="20" t="s">
        <v>24</v>
      </c>
      <c r="EX78" s="20">
        <f t="shared" ref="EX78" si="2598">ROUND((((EQ78)+(2*ER78)+(3*ES78))/6),0)</f>
        <v>77</v>
      </c>
      <c r="EY78" s="20">
        <f t="shared" si="2510"/>
        <v>8</v>
      </c>
      <c r="EZ78" s="138"/>
      <c r="FA78" s="141"/>
      <c r="FB78" s="67">
        <v>75.400000000000006</v>
      </c>
      <c r="FC78" s="68">
        <v>75</v>
      </c>
      <c r="FD78" s="68">
        <v>75.900000000000006</v>
      </c>
      <c r="FE78" s="20" t="s">
        <v>24</v>
      </c>
      <c r="FF78" s="20" t="s">
        <v>24</v>
      </c>
      <c r="FG78" s="20" t="s">
        <v>24</v>
      </c>
      <c r="FH78" s="20" t="s">
        <v>24</v>
      </c>
      <c r="FI78" s="20">
        <f t="shared" ref="FI78" si="2599">ROUND((((FB78)+(2*FC78)+(3*FD78))/6),0)</f>
        <v>76</v>
      </c>
      <c r="FJ78" s="20">
        <f t="shared" si="2512"/>
        <v>15</v>
      </c>
      <c r="FK78" s="138"/>
      <c r="FL78" s="141"/>
      <c r="FM78" s="75">
        <v>77.5</v>
      </c>
      <c r="FN78" s="68">
        <v>78</v>
      </c>
      <c r="FO78" s="68">
        <v>78</v>
      </c>
      <c r="FP78" s="20" t="s">
        <v>24</v>
      </c>
      <c r="FQ78" s="20" t="s">
        <v>24</v>
      </c>
      <c r="FR78" s="20" t="s">
        <v>24</v>
      </c>
      <c r="FS78" s="20" t="s">
        <v>24</v>
      </c>
      <c r="FT78" s="20">
        <f t="shared" ref="FT78" si="2600">ROUND((((FM78)+(2*FN78)+(3*FO78))/6),0)</f>
        <v>78</v>
      </c>
      <c r="FU78" s="20">
        <f t="shared" si="2412"/>
        <v>16</v>
      </c>
      <c r="FV78" s="138"/>
      <c r="FW78" s="135"/>
      <c r="FX78" s="18">
        <v>80</v>
      </c>
      <c r="FY78" s="18">
        <v>80</v>
      </c>
      <c r="FZ78" s="18">
        <v>80</v>
      </c>
      <c r="GA78" s="20" t="s">
        <v>24</v>
      </c>
      <c r="GB78" s="20" t="s">
        <v>24</v>
      </c>
      <c r="GC78" s="20" t="s">
        <v>24</v>
      </c>
      <c r="GD78" s="20" t="s">
        <v>24</v>
      </c>
      <c r="GE78" s="20">
        <f t="shared" ref="GE78" si="2601">ROUND((((FX78)+(2*FY78)+(3*FZ78))/6),0)</f>
        <v>80</v>
      </c>
      <c r="GF78" s="20">
        <f t="shared" si="2515"/>
        <v>16</v>
      </c>
      <c r="GG78" s="138"/>
      <c r="GH78" s="135"/>
      <c r="GI78" s="144"/>
      <c r="GJ78" s="147"/>
      <c r="GK78" s="150"/>
      <c r="GL78" s="150"/>
      <c r="GM78" s="150"/>
      <c r="GN78" s="150"/>
      <c r="GO78" s="129"/>
      <c r="GP78" s="132"/>
      <c r="GQ78" s="132"/>
      <c r="GR78" s="129"/>
    </row>
    <row r="79" spans="1:200" ht="15.75" customHeight="1" thickBot="1" x14ac:dyDescent="0.3">
      <c r="A79" s="154">
        <v>25</v>
      </c>
      <c r="B79" s="157" t="s">
        <v>102</v>
      </c>
      <c r="C79" s="10" t="s">
        <v>3</v>
      </c>
      <c r="D79" s="16">
        <v>79</v>
      </c>
      <c r="E79" s="6">
        <v>80</v>
      </c>
      <c r="F79" s="6">
        <v>62</v>
      </c>
      <c r="G79" s="26">
        <f t="shared" si="2516"/>
        <v>71</v>
      </c>
      <c r="H79" s="6">
        <f t="shared" si="2179"/>
        <v>28</v>
      </c>
      <c r="I79" s="6" t="s">
        <v>24</v>
      </c>
      <c r="J79" s="6" t="s">
        <v>24</v>
      </c>
      <c r="K79" s="6" t="s">
        <v>24</v>
      </c>
      <c r="L79" s="6" t="s">
        <v>24</v>
      </c>
      <c r="M79" s="136">
        <f t="shared" ref="M79" si="2602">H79+J80+L81</f>
        <v>78</v>
      </c>
      <c r="N79" s="133" t="str">
        <f t="shared" ref="N79" si="2603">IF(M79&gt;=75,"T","TT")</f>
        <v>T</v>
      </c>
      <c r="O79" s="17">
        <v>80</v>
      </c>
      <c r="P79" s="6">
        <v>80</v>
      </c>
      <c r="Q79" s="6">
        <v>46</v>
      </c>
      <c r="R79" s="6">
        <f t="shared" ref="R79" si="2604">ROUND((((O79)+(2*P79)+(3*Q79))/6),0)</f>
        <v>63</v>
      </c>
      <c r="S79" s="6">
        <f t="shared" si="2303"/>
        <v>25</v>
      </c>
      <c r="T79" s="6" t="s">
        <v>24</v>
      </c>
      <c r="U79" s="6" t="s">
        <v>24</v>
      </c>
      <c r="V79" s="6" t="s">
        <v>24</v>
      </c>
      <c r="W79" s="6" t="s">
        <v>24</v>
      </c>
      <c r="X79" s="136">
        <f t="shared" ref="X79" si="2605">S79+U80+W81</f>
        <v>77</v>
      </c>
      <c r="Y79" s="133" t="str">
        <f t="shared" ref="Y79" si="2606">IF(X79&gt;=75,"T","TT")</f>
        <v>T</v>
      </c>
      <c r="Z79" s="16">
        <v>80</v>
      </c>
      <c r="AA79" s="6">
        <v>80</v>
      </c>
      <c r="AB79" s="6">
        <v>60</v>
      </c>
      <c r="AC79" s="6">
        <f t="shared" ref="AC79" si="2607">ROUND((((Z79)+(2*AA79)+(3*AB79))/6),0)</f>
        <v>70</v>
      </c>
      <c r="AD79" s="6">
        <f t="shared" ref="AD79" si="2608">ROUND(AC79*0.3,0)</f>
        <v>21</v>
      </c>
      <c r="AE79" s="6" t="s">
        <v>24</v>
      </c>
      <c r="AF79" s="6" t="s">
        <v>24</v>
      </c>
      <c r="AG79" s="6" t="s">
        <v>24</v>
      </c>
      <c r="AH79" s="6" t="s">
        <v>24</v>
      </c>
      <c r="AI79" s="136">
        <f t="shared" ref="AI79" si="2609">AD79+AF80+AH81</f>
        <v>77</v>
      </c>
      <c r="AJ79" s="133" t="str">
        <f t="shared" ref="AJ79" si="2610">IF(AI79&gt;=75,"T","TT")</f>
        <v>T</v>
      </c>
      <c r="AK79" s="17">
        <v>65</v>
      </c>
      <c r="AL79" s="6">
        <v>67</v>
      </c>
      <c r="AM79" s="6">
        <v>88</v>
      </c>
      <c r="AN79" s="6">
        <f t="shared" ref="AN79" si="2611">ROUND((((AK79)+(2*AL79)+(3*AM79))/6),0)</f>
        <v>77</v>
      </c>
      <c r="AO79" s="6">
        <f t="shared" si="2310"/>
        <v>23</v>
      </c>
      <c r="AP79" s="6" t="s">
        <v>24</v>
      </c>
      <c r="AQ79" s="6" t="s">
        <v>24</v>
      </c>
      <c r="AR79" s="6" t="s">
        <v>24</v>
      </c>
      <c r="AS79" s="6" t="s">
        <v>24</v>
      </c>
      <c r="AT79" s="136">
        <f t="shared" ref="AT79" si="2612">AO79+AQ80+AS81</f>
        <v>80</v>
      </c>
      <c r="AU79" s="133" t="str">
        <f t="shared" ref="AU79" si="2613">IF(AT79&gt;=75,"T","TT")</f>
        <v>T</v>
      </c>
      <c r="AV79" s="61">
        <v>70</v>
      </c>
      <c r="AW79" s="61">
        <v>70</v>
      </c>
      <c r="AX79" s="62">
        <v>64</v>
      </c>
      <c r="AY79" s="6">
        <f t="shared" ref="AY79" si="2614">ROUND((((AV79)+(2*AW79)+(3*AX79))/6),0)</f>
        <v>67</v>
      </c>
      <c r="AZ79" s="6">
        <f t="shared" ref="AZ79:AZ82" si="2615">ROUND(AY79*0.7,0)</f>
        <v>47</v>
      </c>
      <c r="BA79" s="6" t="s">
        <v>24</v>
      </c>
      <c r="BB79" s="6" t="s">
        <v>24</v>
      </c>
      <c r="BC79" s="6" t="s">
        <v>24</v>
      </c>
      <c r="BD79" s="6" t="s">
        <v>24</v>
      </c>
      <c r="BE79" s="136">
        <f t="shared" ref="BE79" si="2616">AZ79+BB80+BD81</f>
        <v>70</v>
      </c>
      <c r="BF79" s="139" t="str">
        <f t="shared" ref="BF79" si="2617">IF(BE79&gt;=70,"T","TT")</f>
        <v>T</v>
      </c>
      <c r="BG79" s="17">
        <v>80</v>
      </c>
      <c r="BH79" s="6">
        <v>79</v>
      </c>
      <c r="BI79" s="6">
        <v>44</v>
      </c>
      <c r="BJ79" s="6">
        <f t="shared" ref="BJ79" si="2618">ROUND((((BG79)+(2*BH79)+(3*BI79))/6),0)</f>
        <v>62</v>
      </c>
      <c r="BK79" s="6">
        <f t="shared" ref="BK79" si="2619">ROUND(BJ79*0.2,0)</f>
        <v>12</v>
      </c>
      <c r="BL79" s="6" t="s">
        <v>24</v>
      </c>
      <c r="BM79" s="6" t="s">
        <v>24</v>
      </c>
      <c r="BN79" s="6" t="s">
        <v>24</v>
      </c>
      <c r="BO79" s="6" t="s">
        <v>24</v>
      </c>
      <c r="BP79" s="136">
        <f t="shared" ref="BP79" si="2620">BK79+BM80+BO81</f>
        <v>77</v>
      </c>
      <c r="BQ79" s="133" t="str">
        <f t="shared" ref="BQ79" si="2621">IF(BP79&gt;=75,"T","TT")</f>
        <v>T</v>
      </c>
      <c r="BR79" s="16"/>
      <c r="BS79" s="6"/>
      <c r="BT79" s="6"/>
      <c r="BU79" s="6">
        <v>77</v>
      </c>
      <c r="BV79" s="6">
        <f t="shared" si="2201"/>
        <v>8</v>
      </c>
      <c r="BW79" s="6" t="s">
        <v>24</v>
      </c>
      <c r="BX79" s="6" t="s">
        <v>24</v>
      </c>
      <c r="BY79" s="6" t="s">
        <v>24</v>
      </c>
      <c r="BZ79" s="6" t="s">
        <v>24</v>
      </c>
      <c r="CA79" s="136">
        <f t="shared" ref="CA79" si="2622">BV79+BX80+BZ81</f>
        <v>79</v>
      </c>
      <c r="CB79" s="133" t="str">
        <f t="shared" ref="CB79" si="2623">IF(CA79&gt;=75,"T","TT")</f>
        <v>T</v>
      </c>
      <c r="CC79" s="17">
        <v>85</v>
      </c>
      <c r="CD79" s="6">
        <v>82</v>
      </c>
      <c r="CE79" s="6">
        <v>75</v>
      </c>
      <c r="CF79" s="6">
        <f t="shared" ref="CF79" si="2624">ROUND((((CC79)+(2*CD79)+(3*CE79))/6),0)</f>
        <v>79</v>
      </c>
      <c r="CG79" s="6">
        <f t="shared" si="2323"/>
        <v>63</v>
      </c>
      <c r="CH79" s="6" t="s">
        <v>24</v>
      </c>
      <c r="CI79" s="6" t="s">
        <v>24</v>
      </c>
      <c r="CJ79" s="6" t="s">
        <v>24</v>
      </c>
      <c r="CK79" s="6" t="s">
        <v>24</v>
      </c>
      <c r="CL79" s="136">
        <f t="shared" ref="CL79" si="2625">CG79+CI80+CK81</f>
        <v>79</v>
      </c>
      <c r="CM79" s="133" t="str">
        <f t="shared" ref="CM79" si="2626">IF(CL79&gt;=75,"T","TT")</f>
        <v>T</v>
      </c>
      <c r="CN79" s="16">
        <v>83</v>
      </c>
      <c r="CO79" s="6">
        <v>79</v>
      </c>
      <c r="CP79" s="6">
        <v>66</v>
      </c>
      <c r="CQ79" s="6">
        <f t="shared" ref="CQ79" si="2627">ROUND((((CN79)+(2*CO79)+(3*CP79))/6),0)</f>
        <v>73</v>
      </c>
      <c r="CR79" s="6">
        <f t="shared" si="2209"/>
        <v>51</v>
      </c>
      <c r="CS79" s="6" t="s">
        <v>24</v>
      </c>
      <c r="CT79" s="6" t="s">
        <v>24</v>
      </c>
      <c r="CU79" s="6" t="s">
        <v>24</v>
      </c>
      <c r="CV79" s="6" t="s">
        <v>24</v>
      </c>
      <c r="CW79" s="136">
        <f t="shared" ref="CW79" si="2628">CR79+CT80+CV81</f>
        <v>75</v>
      </c>
      <c r="CX79" s="139" t="str">
        <f t="shared" ref="CX79" si="2629">IF(CW79&gt;=75,"T","TT")</f>
        <v>T</v>
      </c>
      <c r="CY79" s="17">
        <v>80</v>
      </c>
      <c r="CZ79" s="6">
        <v>88</v>
      </c>
      <c r="DA79" s="6">
        <v>75</v>
      </c>
      <c r="DB79" s="6">
        <f t="shared" ref="DB79" si="2630">ROUND((((CY79)+(2*CZ79)+(3*DA79))/6),0)</f>
        <v>80</v>
      </c>
      <c r="DC79" s="6">
        <f t="shared" si="2213"/>
        <v>56</v>
      </c>
      <c r="DD79" s="6" t="s">
        <v>24</v>
      </c>
      <c r="DE79" s="6" t="s">
        <v>24</v>
      </c>
      <c r="DF79" s="6" t="s">
        <v>24</v>
      </c>
      <c r="DG79" s="6" t="s">
        <v>24</v>
      </c>
      <c r="DH79" s="136">
        <f t="shared" ref="DH79" si="2631">DC79+DE80+DG81</f>
        <v>80</v>
      </c>
      <c r="DI79" s="133" t="str">
        <f t="shared" ref="DI79" si="2632">IF(DH79&gt;=75,"T","TT")</f>
        <v>T</v>
      </c>
      <c r="DJ79" s="16">
        <v>85</v>
      </c>
      <c r="DK79" s="6">
        <v>76</v>
      </c>
      <c r="DL79" s="6">
        <v>60</v>
      </c>
      <c r="DM79" s="25">
        <f t="shared" ref="DM79" si="2633">ROUND((((DJ79)+(2*DK79)+(3*DL79))/6),0)</f>
        <v>70</v>
      </c>
      <c r="DN79" s="25">
        <f t="shared" si="2217"/>
        <v>35</v>
      </c>
      <c r="DO79" s="25" t="s">
        <v>24</v>
      </c>
      <c r="DP79" s="25" t="s">
        <v>24</v>
      </c>
      <c r="DQ79" s="25" t="s">
        <v>24</v>
      </c>
      <c r="DR79" s="25" t="s">
        <v>24</v>
      </c>
      <c r="DS79" s="136">
        <f t="shared" ref="DS79" si="2634">DN79+DP80+DR81</f>
        <v>78</v>
      </c>
      <c r="DT79" s="133" t="str">
        <f t="shared" ref="DT79" si="2635">IF(DS79&gt;=75,"T","TT")</f>
        <v>T</v>
      </c>
      <c r="DU79" s="5">
        <v>77</v>
      </c>
      <c r="DV79" s="25">
        <v>75</v>
      </c>
      <c r="DW79" s="25">
        <v>62</v>
      </c>
      <c r="DX79" s="25">
        <f t="shared" ref="DX79" si="2636">ROUND((((DU79)+(2*DV79)+(3*DW79))/6),0)</f>
        <v>69</v>
      </c>
      <c r="DY79" s="25">
        <f t="shared" si="2449"/>
        <v>55</v>
      </c>
      <c r="DZ79" s="25" t="s">
        <v>24</v>
      </c>
      <c r="EA79" s="25" t="s">
        <v>24</v>
      </c>
      <c r="EB79" s="25" t="s">
        <v>24</v>
      </c>
      <c r="EC79" s="25" t="s">
        <v>24</v>
      </c>
      <c r="ED79" s="136">
        <f t="shared" ref="ED79" si="2637">DY79+EA80+EC81</f>
        <v>70</v>
      </c>
      <c r="EE79" s="139" t="str">
        <f t="shared" ref="EE79" si="2638">IF(ED79&gt;=70,"T","TT")</f>
        <v>T</v>
      </c>
      <c r="EF79" s="24">
        <v>81</v>
      </c>
      <c r="EG79" s="25">
        <v>79</v>
      </c>
      <c r="EH79" s="25">
        <v>61</v>
      </c>
      <c r="EI79" s="25">
        <f t="shared" ref="EI79" si="2639">ROUND((((EF79)+(2*EG79)+(3*EH79))/6),0)</f>
        <v>70</v>
      </c>
      <c r="EJ79" s="25">
        <f t="shared" si="2340"/>
        <v>42</v>
      </c>
      <c r="EK79" s="25" t="s">
        <v>24</v>
      </c>
      <c r="EL79" s="25" t="s">
        <v>24</v>
      </c>
      <c r="EM79" s="25" t="s">
        <v>24</v>
      </c>
      <c r="EN79" s="25" t="s">
        <v>24</v>
      </c>
      <c r="EO79" s="136">
        <f t="shared" si="2021"/>
        <v>73</v>
      </c>
      <c r="EP79" s="133" t="str">
        <f t="shared" ref="EP79" si="2640">IF(EO79&gt;=70,"T","TT")</f>
        <v>T</v>
      </c>
      <c r="EQ79" s="5">
        <v>77</v>
      </c>
      <c r="ER79" s="5">
        <v>75</v>
      </c>
      <c r="ES79" s="25">
        <v>69</v>
      </c>
      <c r="ET79" s="25">
        <f t="shared" ref="ET79" si="2641">ROUND((((EQ79)+(2*ER79)+(3*ES79))/6),0)</f>
        <v>72</v>
      </c>
      <c r="EU79" s="25">
        <f t="shared" si="2455"/>
        <v>50</v>
      </c>
      <c r="EV79" s="25" t="s">
        <v>24</v>
      </c>
      <c r="EW79" s="25" t="s">
        <v>24</v>
      </c>
      <c r="EX79" s="25" t="s">
        <v>24</v>
      </c>
      <c r="EY79" s="25" t="s">
        <v>24</v>
      </c>
      <c r="EZ79" s="136">
        <f t="shared" ref="EZ79" si="2642">EU79+EW80+EY81</f>
        <v>73</v>
      </c>
      <c r="FA79" s="133" t="str">
        <f t="shared" ref="FA79" si="2643">IF(EZ79&gt;=70,"T","TT")</f>
        <v>T</v>
      </c>
      <c r="FB79" s="72">
        <v>79.666666666666671</v>
      </c>
      <c r="FC79" s="56">
        <v>79.166666666666671</v>
      </c>
      <c r="FD79" s="56">
        <v>68</v>
      </c>
      <c r="FE79" s="25">
        <f t="shared" ref="FE79" si="2644">ROUND((((FB79)+(2*FC79)+(3*FD79))/6),0)</f>
        <v>74</v>
      </c>
      <c r="FF79" s="25">
        <f t="shared" si="2459"/>
        <v>22</v>
      </c>
      <c r="FG79" s="25" t="s">
        <v>24</v>
      </c>
      <c r="FH79" s="25" t="s">
        <v>24</v>
      </c>
      <c r="FI79" s="25" t="s">
        <v>24</v>
      </c>
      <c r="FJ79" s="25" t="s">
        <v>24</v>
      </c>
      <c r="FK79" s="136">
        <f t="shared" ref="FK79" si="2645">FF79+FH80+FJ81</f>
        <v>77</v>
      </c>
      <c r="FL79" s="133" t="str">
        <f t="shared" ref="FL79" si="2646">IF(FK79&gt;=75,"T","TT")</f>
        <v>T</v>
      </c>
      <c r="FM79" s="77">
        <v>93.5</v>
      </c>
      <c r="FN79" s="56">
        <v>78</v>
      </c>
      <c r="FO79" s="25">
        <v>58</v>
      </c>
      <c r="FP79" s="25">
        <f t="shared" ref="FP79" si="2647">ROUND((((FM79)+(2*FN79)+(3*FO79))/6),0)</f>
        <v>71</v>
      </c>
      <c r="FQ79" s="25">
        <f t="shared" si="2351"/>
        <v>28</v>
      </c>
      <c r="FR79" s="25" t="s">
        <v>24</v>
      </c>
      <c r="FS79" s="25" t="s">
        <v>24</v>
      </c>
      <c r="FT79" s="25" t="s">
        <v>24</v>
      </c>
      <c r="FU79" s="25" t="s">
        <v>24</v>
      </c>
      <c r="FV79" s="136">
        <f t="shared" ref="FV79" si="2648">FQ79+FS80+FU81</f>
        <v>75</v>
      </c>
      <c r="FW79" s="133" t="str">
        <f t="shared" ref="FW79" si="2649">IF(FV79&gt;=75,"T","TT")</f>
        <v>T</v>
      </c>
      <c r="FX79" s="24">
        <v>83</v>
      </c>
      <c r="FY79" s="25">
        <v>83</v>
      </c>
      <c r="FZ79" s="25">
        <v>98</v>
      </c>
      <c r="GA79" s="25">
        <f t="shared" ref="GA79" si="2650">ROUND((((FX79)+(2*FY79)+(3*FZ79))/6),0)</f>
        <v>91</v>
      </c>
      <c r="GB79" s="25">
        <f t="shared" si="2466"/>
        <v>27</v>
      </c>
      <c r="GC79" s="25" t="s">
        <v>24</v>
      </c>
      <c r="GD79" s="25" t="s">
        <v>24</v>
      </c>
      <c r="GE79" s="25" t="s">
        <v>24</v>
      </c>
      <c r="GF79" s="25" t="s">
        <v>24</v>
      </c>
      <c r="GG79" s="136">
        <f t="shared" ref="GG79" si="2651">GB79+GD80+GF81</f>
        <v>83</v>
      </c>
      <c r="GH79" s="133" t="str">
        <f t="shared" si="2128"/>
        <v>T</v>
      </c>
      <c r="GI79" s="143">
        <f>M79+X79+AI79+AT79+BE79+BP79+CA79+CL79+CW79+DH79+DS79+ED79+EO79+EZ79+FK79+FV79+GG79</f>
        <v>1301</v>
      </c>
      <c r="GJ79" s="146">
        <f t="shared" si="102"/>
        <v>76.529411764705884</v>
      </c>
      <c r="GK79" s="148">
        <f t="shared" ref="GK79" si="2652">17-GL79</f>
        <v>17</v>
      </c>
      <c r="GL79" s="148">
        <f t="shared" ref="GL79" si="2653">COUNTIF(C79:GH79,"TT")</f>
        <v>0</v>
      </c>
      <c r="GM79" s="148" t="str">
        <f t="shared" ref="GM79" si="2654">IF(GL79&lt;=3,"N","TN")</f>
        <v>N</v>
      </c>
      <c r="GN79" s="148">
        <f>RANK(GI79,$GI$7:$GI$138,0)</f>
        <v>20</v>
      </c>
      <c r="GO79" s="127" t="str">
        <f t="shared" ref="GO79" si="2655">IF(AND(AI79&gt;=75,AT79&gt;=75,FV79&gt;=75),"YA","TIDAK")</f>
        <v>YA</v>
      </c>
      <c r="GP79" s="130" t="str">
        <f t="shared" ref="GP79" si="2656">IF(AND(BE79&gt;=70,ED79&gt;=70,EO79&gt;=70,EZ79&gt;=70),"YA","TIDAK")</f>
        <v>YA</v>
      </c>
      <c r="GQ79" s="130" t="str">
        <f t="shared" ref="GQ79" si="2657">IF(AND(CL79&gt;=75,CW79&gt;=75,DH79&gt;=75,DS79&gt;=75),"YA","TIDAK")</f>
        <v>YA</v>
      </c>
      <c r="GR79" s="127"/>
    </row>
    <row r="80" spans="1:200" ht="15.75" customHeight="1" thickBot="1" x14ac:dyDescent="0.3">
      <c r="A80" s="155"/>
      <c r="B80" s="158"/>
      <c r="C80" s="11" t="s">
        <v>4</v>
      </c>
      <c r="D80" s="18">
        <v>78</v>
      </c>
      <c r="E80" s="8">
        <v>80</v>
      </c>
      <c r="F80" s="8">
        <v>82</v>
      </c>
      <c r="G80" s="26" t="s">
        <v>24</v>
      </c>
      <c r="H80" s="8" t="s">
        <v>24</v>
      </c>
      <c r="I80" s="8">
        <f t="shared" ref="I80" si="2658">ROUND((((D80)+(2*E80)+(3*F80))/6),0)</f>
        <v>81</v>
      </c>
      <c r="J80" s="8">
        <f t="shared" si="2245"/>
        <v>20</v>
      </c>
      <c r="K80" s="8" t="s">
        <v>24</v>
      </c>
      <c r="L80" s="8" t="s">
        <v>24</v>
      </c>
      <c r="M80" s="137"/>
      <c r="N80" s="134"/>
      <c r="O80" s="7">
        <v>85</v>
      </c>
      <c r="P80" s="7">
        <v>85</v>
      </c>
      <c r="Q80" s="7">
        <v>85</v>
      </c>
      <c r="R80" s="8" t="s">
        <v>24</v>
      </c>
      <c r="S80" s="8" t="s">
        <v>24</v>
      </c>
      <c r="T80" s="8">
        <f t="shared" ref="T80" si="2659">ROUND((((O80)+(2*P80)+(3*Q80))/6),0)</f>
        <v>85</v>
      </c>
      <c r="U80" s="8">
        <f t="shared" si="2365"/>
        <v>9</v>
      </c>
      <c r="V80" s="8" t="s">
        <v>24</v>
      </c>
      <c r="W80" s="8" t="s">
        <v>24</v>
      </c>
      <c r="X80" s="137"/>
      <c r="Y80" s="134"/>
      <c r="Z80" s="18">
        <v>79</v>
      </c>
      <c r="AA80" s="8">
        <v>78</v>
      </c>
      <c r="AB80" s="8">
        <v>81</v>
      </c>
      <c r="AC80" s="8" t="s">
        <v>24</v>
      </c>
      <c r="AD80" s="8" t="s">
        <v>24</v>
      </c>
      <c r="AE80" s="8">
        <f t="shared" ref="AE80" si="2660">ROUND((((Z80)+(2*AA80)+(3*AB80))/6),0)</f>
        <v>80</v>
      </c>
      <c r="AF80" s="8">
        <f t="shared" ref="AF80" si="2661">ROUND(AE80*0.5,0)</f>
        <v>40</v>
      </c>
      <c r="AG80" s="8" t="s">
        <v>24</v>
      </c>
      <c r="AH80" s="8" t="s">
        <v>24</v>
      </c>
      <c r="AI80" s="137"/>
      <c r="AJ80" s="134"/>
      <c r="AK80" s="7">
        <v>82</v>
      </c>
      <c r="AL80" s="8">
        <v>83</v>
      </c>
      <c r="AM80" s="8">
        <v>82</v>
      </c>
      <c r="AN80" s="8" t="s">
        <v>24</v>
      </c>
      <c r="AO80" s="8" t="s">
        <v>24</v>
      </c>
      <c r="AP80" s="8">
        <f t="shared" ref="AP80" si="2662">ROUND((((AK80)+(2*AL80)+(3*AM80))/6),0)</f>
        <v>82</v>
      </c>
      <c r="AQ80" s="8">
        <f t="shared" si="2368"/>
        <v>41</v>
      </c>
      <c r="AR80" s="8" t="s">
        <v>24</v>
      </c>
      <c r="AS80" s="8" t="s">
        <v>24</v>
      </c>
      <c r="AT80" s="137"/>
      <c r="AU80" s="134"/>
      <c r="AV80" s="18">
        <v>77</v>
      </c>
      <c r="AW80" s="18">
        <v>77</v>
      </c>
      <c r="AX80" s="18">
        <v>77</v>
      </c>
      <c r="AY80" s="8" t="s">
        <v>24</v>
      </c>
      <c r="AZ80" s="8" t="s">
        <v>24</v>
      </c>
      <c r="BA80" s="8">
        <f t="shared" ref="BA80" si="2663">ROUND((((AV80)+(2*AW80)+(3*AX80))/6),0)</f>
        <v>77</v>
      </c>
      <c r="BB80" s="8">
        <f t="shared" ref="BB80:BB83" si="2664">ROUND(BA80*0.1,0)</f>
        <v>8</v>
      </c>
      <c r="BC80" s="8" t="s">
        <v>24</v>
      </c>
      <c r="BD80" s="8" t="s">
        <v>24</v>
      </c>
      <c r="BE80" s="137"/>
      <c r="BF80" s="140"/>
      <c r="BG80" s="7">
        <v>82</v>
      </c>
      <c r="BH80" s="8">
        <v>81</v>
      </c>
      <c r="BI80" s="8">
        <v>82</v>
      </c>
      <c r="BJ80" s="8" t="s">
        <v>24</v>
      </c>
      <c r="BK80" s="8" t="s">
        <v>24</v>
      </c>
      <c r="BL80" s="8">
        <f t="shared" ref="BL80" si="2665">ROUND((((BG80)+(2*BH80)+(3*BI80))/6),0)</f>
        <v>82</v>
      </c>
      <c r="BM80" s="8">
        <f t="shared" ref="BM80" si="2666">ROUND(BL80*0.5,0)</f>
        <v>41</v>
      </c>
      <c r="BN80" s="8" t="s">
        <v>24</v>
      </c>
      <c r="BO80" s="8" t="s">
        <v>24</v>
      </c>
      <c r="BP80" s="137"/>
      <c r="BQ80" s="134"/>
      <c r="BR80" s="18"/>
      <c r="BS80" s="8"/>
      <c r="BT80" s="8"/>
      <c r="BU80" s="8" t="s">
        <v>24</v>
      </c>
      <c r="BV80" s="8" t="s">
        <v>24</v>
      </c>
      <c r="BW80" s="8">
        <v>78</v>
      </c>
      <c r="BX80" s="8">
        <f t="shared" si="2255"/>
        <v>39</v>
      </c>
      <c r="BY80" s="8" t="s">
        <v>24</v>
      </c>
      <c r="BZ80" s="8" t="s">
        <v>24</v>
      </c>
      <c r="CA80" s="137"/>
      <c r="CB80" s="134"/>
      <c r="CC80" s="7">
        <v>80</v>
      </c>
      <c r="CD80" s="7">
        <v>80</v>
      </c>
      <c r="CE80" s="7">
        <v>84</v>
      </c>
      <c r="CF80" s="8" t="s">
        <v>24</v>
      </c>
      <c r="CG80" s="8" t="s">
        <v>24</v>
      </c>
      <c r="CH80" s="8">
        <f t="shared" ref="CH80" si="2667">ROUND((((CC80)+(2*CD80)+(3*CE80))/6),0)</f>
        <v>82</v>
      </c>
      <c r="CI80" s="8">
        <f t="shared" si="2373"/>
        <v>8</v>
      </c>
      <c r="CJ80" s="8" t="s">
        <v>24</v>
      </c>
      <c r="CK80" s="8" t="s">
        <v>24</v>
      </c>
      <c r="CL80" s="137"/>
      <c r="CM80" s="134"/>
      <c r="CN80" s="18">
        <v>80</v>
      </c>
      <c r="CO80" s="8">
        <v>77</v>
      </c>
      <c r="CP80" s="8">
        <v>78</v>
      </c>
      <c r="CQ80" s="8" t="s">
        <v>24</v>
      </c>
      <c r="CR80" s="8" t="s">
        <v>24</v>
      </c>
      <c r="CS80" s="8">
        <f t="shared" ref="CS80" si="2668">ROUND((((CN80)+(2*CO80)+(3*CP80))/6),0)</f>
        <v>78</v>
      </c>
      <c r="CT80" s="8">
        <f t="shared" si="2259"/>
        <v>16</v>
      </c>
      <c r="CU80" s="8" t="s">
        <v>24</v>
      </c>
      <c r="CV80" s="8" t="s">
        <v>24</v>
      </c>
      <c r="CW80" s="137"/>
      <c r="CX80" s="140"/>
      <c r="CY80" s="7">
        <v>80</v>
      </c>
      <c r="CZ80" s="8">
        <v>80</v>
      </c>
      <c r="DA80" s="8">
        <v>78</v>
      </c>
      <c r="DB80" s="8" t="s">
        <v>24</v>
      </c>
      <c r="DC80" s="8" t="s">
        <v>24</v>
      </c>
      <c r="DD80" s="8">
        <f t="shared" ref="DD80" si="2669">ROUND((((CY80)+(2*CZ80)+(3*DA80))/6),0)</f>
        <v>79</v>
      </c>
      <c r="DE80" s="8">
        <f t="shared" si="2261"/>
        <v>16</v>
      </c>
      <c r="DF80" s="8" t="s">
        <v>24</v>
      </c>
      <c r="DG80" s="8" t="s">
        <v>24</v>
      </c>
      <c r="DH80" s="137"/>
      <c r="DI80" s="134"/>
      <c r="DJ80" s="18">
        <v>86</v>
      </c>
      <c r="DK80" s="8">
        <v>85</v>
      </c>
      <c r="DL80" s="8">
        <v>87</v>
      </c>
      <c r="DM80" s="8" t="s">
        <v>24</v>
      </c>
      <c r="DN80" s="8" t="s">
        <v>24</v>
      </c>
      <c r="DO80" s="8">
        <f t="shared" ref="DO80" si="2670">ROUND((((DJ80)+(2*DK80)+(3*DL80))/6),0)</f>
        <v>86</v>
      </c>
      <c r="DP80" s="8">
        <f t="shared" si="2263"/>
        <v>17</v>
      </c>
      <c r="DQ80" s="8" t="s">
        <v>24</v>
      </c>
      <c r="DR80" s="8" t="s">
        <v>24</v>
      </c>
      <c r="DS80" s="137"/>
      <c r="DT80" s="134"/>
      <c r="DU80" s="7">
        <v>76</v>
      </c>
      <c r="DV80" s="8">
        <v>75</v>
      </c>
      <c r="DW80" s="8">
        <v>75</v>
      </c>
      <c r="DX80" s="8" t="s">
        <v>24</v>
      </c>
      <c r="DY80" s="8" t="s">
        <v>24</v>
      </c>
      <c r="DZ80" s="8">
        <f t="shared" ref="DZ80" si="2671">ROUND((((DU80)+(2*DV80)+(3*DW80))/6),0)</f>
        <v>75</v>
      </c>
      <c r="EA80" s="8">
        <f t="shared" si="2486"/>
        <v>11</v>
      </c>
      <c r="EB80" s="8" t="s">
        <v>24</v>
      </c>
      <c r="EC80" s="8" t="s">
        <v>24</v>
      </c>
      <c r="ED80" s="137"/>
      <c r="EE80" s="140"/>
      <c r="EF80" s="18">
        <v>76</v>
      </c>
      <c r="EG80" s="8">
        <v>76</v>
      </c>
      <c r="EH80" s="8">
        <v>76</v>
      </c>
      <c r="EI80" s="8" t="s">
        <v>24</v>
      </c>
      <c r="EJ80" s="8" t="s">
        <v>24</v>
      </c>
      <c r="EK80" s="8">
        <f t="shared" ref="EK80" si="2672">ROUND((((EF80)+(2*EG80)+(3*EH80))/6),0)</f>
        <v>76</v>
      </c>
      <c r="EL80" s="8">
        <f t="shared" si="2380"/>
        <v>23</v>
      </c>
      <c r="EM80" s="8" t="s">
        <v>24</v>
      </c>
      <c r="EN80" s="8" t="s">
        <v>24</v>
      </c>
      <c r="EO80" s="137"/>
      <c r="EP80" s="134"/>
      <c r="EQ80" s="7">
        <v>73</v>
      </c>
      <c r="ER80" s="7">
        <v>73</v>
      </c>
      <c r="ES80" s="7">
        <v>73</v>
      </c>
      <c r="ET80" s="8" t="s">
        <v>24</v>
      </c>
      <c r="EU80" s="8" t="s">
        <v>24</v>
      </c>
      <c r="EV80" s="8">
        <f t="shared" ref="EV80" si="2673">ROUND((((EQ80)+(2*ER80)+(3*ES80))/6),0)</f>
        <v>73</v>
      </c>
      <c r="EW80" s="8">
        <f t="shared" si="2489"/>
        <v>15</v>
      </c>
      <c r="EX80" s="8" t="s">
        <v>24</v>
      </c>
      <c r="EY80" s="8" t="s">
        <v>24</v>
      </c>
      <c r="EZ80" s="137"/>
      <c r="FA80" s="134"/>
      <c r="FB80" s="66">
        <v>75.52</v>
      </c>
      <c r="FC80" s="29">
        <v>75</v>
      </c>
      <c r="FD80" s="29">
        <v>76.02</v>
      </c>
      <c r="FE80" s="8" t="s">
        <v>24</v>
      </c>
      <c r="FF80" s="8" t="s">
        <v>24</v>
      </c>
      <c r="FG80" s="8">
        <f t="shared" ref="FG80" si="2674">ROUND((((FB80)+(2*FC80)+(3*FD80))/6),0)</f>
        <v>76</v>
      </c>
      <c r="FH80" s="8">
        <f t="shared" si="2491"/>
        <v>38</v>
      </c>
      <c r="FI80" s="8" t="s">
        <v>24</v>
      </c>
      <c r="FJ80" s="8" t="s">
        <v>24</v>
      </c>
      <c r="FK80" s="137"/>
      <c r="FL80" s="134"/>
      <c r="FM80" s="74">
        <v>79.8</v>
      </c>
      <c r="FN80" s="29">
        <v>79</v>
      </c>
      <c r="FO80" s="29">
        <v>79</v>
      </c>
      <c r="FP80" s="8" t="s">
        <v>24</v>
      </c>
      <c r="FQ80" s="8" t="s">
        <v>24</v>
      </c>
      <c r="FR80" s="8">
        <f t="shared" ref="FR80" si="2675">ROUND((((FM80)+(2*FN80)+(3*FO80))/6),0)</f>
        <v>79</v>
      </c>
      <c r="FS80" s="8">
        <f t="shared" si="2386"/>
        <v>32</v>
      </c>
      <c r="FT80" s="8" t="s">
        <v>24</v>
      </c>
      <c r="FU80" s="8" t="s">
        <v>24</v>
      </c>
      <c r="FV80" s="137"/>
      <c r="FW80" s="134"/>
      <c r="FX80" s="18">
        <v>80</v>
      </c>
      <c r="FY80" s="18">
        <v>80</v>
      </c>
      <c r="FZ80" s="18">
        <v>80</v>
      </c>
      <c r="GA80" s="8" t="s">
        <v>24</v>
      </c>
      <c r="GB80" s="8" t="s">
        <v>24</v>
      </c>
      <c r="GC80" s="8">
        <f t="shared" ref="GC80" si="2676">ROUND((((FX80)+(2*FY80)+(3*FZ80))/6),0)</f>
        <v>80</v>
      </c>
      <c r="GD80" s="8">
        <f t="shared" si="2494"/>
        <v>40</v>
      </c>
      <c r="GE80" s="8" t="s">
        <v>24</v>
      </c>
      <c r="GF80" s="8" t="s">
        <v>24</v>
      </c>
      <c r="GG80" s="137"/>
      <c r="GH80" s="134"/>
      <c r="GI80" s="143"/>
      <c r="GJ80" s="146"/>
      <c r="GK80" s="149"/>
      <c r="GL80" s="149"/>
      <c r="GM80" s="149"/>
      <c r="GN80" s="149"/>
      <c r="GO80" s="128"/>
      <c r="GP80" s="131"/>
      <c r="GQ80" s="131"/>
      <c r="GR80" s="128"/>
    </row>
    <row r="81" spans="1:200" ht="15.75" customHeight="1" thickBot="1" x14ac:dyDescent="0.3">
      <c r="A81" s="156"/>
      <c r="B81" s="159"/>
      <c r="C81" s="12" t="s">
        <v>5</v>
      </c>
      <c r="D81" s="19">
        <v>80</v>
      </c>
      <c r="E81" s="20">
        <v>83</v>
      </c>
      <c r="F81" s="20">
        <v>87</v>
      </c>
      <c r="G81" s="26" t="s">
        <v>24</v>
      </c>
      <c r="H81" s="20" t="s">
        <v>24</v>
      </c>
      <c r="I81" s="20" t="s">
        <v>24</v>
      </c>
      <c r="J81" s="20" t="s">
        <v>24</v>
      </c>
      <c r="K81" s="20">
        <f t="shared" ref="K81" si="2677">ROUND((((D81)+(2*E81)+(3*F81))/6),0)</f>
        <v>85</v>
      </c>
      <c r="L81" s="20">
        <f t="shared" si="2273"/>
        <v>30</v>
      </c>
      <c r="M81" s="138"/>
      <c r="N81" s="135"/>
      <c r="O81" s="7">
        <v>85</v>
      </c>
      <c r="P81" s="7">
        <v>85</v>
      </c>
      <c r="Q81" s="7">
        <v>85</v>
      </c>
      <c r="R81" s="20" t="s">
        <v>24</v>
      </c>
      <c r="S81" s="20" t="s">
        <v>24</v>
      </c>
      <c r="T81" s="20" t="s">
        <v>24</v>
      </c>
      <c r="U81" s="20" t="s">
        <v>24</v>
      </c>
      <c r="V81" s="20">
        <f t="shared" ref="V81" si="2678">ROUND((((O81)+(2*P81)+(3*Q81))/6),0)</f>
        <v>85</v>
      </c>
      <c r="W81" s="20">
        <f t="shared" si="2391"/>
        <v>43</v>
      </c>
      <c r="X81" s="138"/>
      <c r="Y81" s="135"/>
      <c r="Z81" s="19">
        <v>84</v>
      </c>
      <c r="AA81" s="20">
        <v>80</v>
      </c>
      <c r="AB81" s="20">
        <v>83</v>
      </c>
      <c r="AC81" s="20" t="s">
        <v>24</v>
      </c>
      <c r="AD81" s="20" t="s">
        <v>24</v>
      </c>
      <c r="AE81" s="20" t="s">
        <v>24</v>
      </c>
      <c r="AF81" s="20" t="s">
        <v>24</v>
      </c>
      <c r="AG81" s="20">
        <f t="shared" ref="AG81" si="2679">ROUND((((Z81)+(2*AA81)+(3*AB81))/6),0)</f>
        <v>82</v>
      </c>
      <c r="AH81" s="20">
        <f t="shared" ref="AH81" si="2680">ROUND(AG81*0.2,0)</f>
        <v>16</v>
      </c>
      <c r="AI81" s="138"/>
      <c r="AJ81" s="135"/>
      <c r="AK81" s="21">
        <v>80</v>
      </c>
      <c r="AL81" s="21">
        <v>80</v>
      </c>
      <c r="AM81" s="21">
        <v>80</v>
      </c>
      <c r="AN81" s="20" t="s">
        <v>24</v>
      </c>
      <c r="AO81" s="20" t="s">
        <v>24</v>
      </c>
      <c r="AP81" s="20" t="s">
        <v>24</v>
      </c>
      <c r="AQ81" s="20" t="s">
        <v>24</v>
      </c>
      <c r="AR81" s="20">
        <f t="shared" ref="AR81" si="2681">ROUND((((AK81)+(2*AL81)+(3*AM81))/6),0)</f>
        <v>80</v>
      </c>
      <c r="AS81" s="20">
        <f t="shared" si="2394"/>
        <v>16</v>
      </c>
      <c r="AT81" s="138"/>
      <c r="AU81" s="135"/>
      <c r="AV81" s="18">
        <v>77</v>
      </c>
      <c r="AW81" s="18">
        <v>77</v>
      </c>
      <c r="AX81" s="18">
        <v>77</v>
      </c>
      <c r="AY81" s="20" t="s">
        <v>24</v>
      </c>
      <c r="AZ81" s="20" t="s">
        <v>24</v>
      </c>
      <c r="BA81" s="20" t="s">
        <v>24</v>
      </c>
      <c r="BB81" s="20" t="s">
        <v>24</v>
      </c>
      <c r="BC81" s="20">
        <f t="shared" ref="BC81" si="2682">ROUND((((AV81)+(2*AW81)+(3*AX81))/6),0)</f>
        <v>77</v>
      </c>
      <c r="BD81" s="20">
        <f t="shared" ref="BD81:BD84" si="2683">ROUND(BC81*0.2,0)</f>
        <v>15</v>
      </c>
      <c r="BE81" s="138"/>
      <c r="BF81" s="141"/>
      <c r="BG81" s="21">
        <v>80</v>
      </c>
      <c r="BH81" s="20">
        <v>80</v>
      </c>
      <c r="BI81" s="20">
        <v>80</v>
      </c>
      <c r="BJ81" s="23" t="s">
        <v>24</v>
      </c>
      <c r="BK81" s="23" t="s">
        <v>24</v>
      </c>
      <c r="BL81" s="23" t="s">
        <v>24</v>
      </c>
      <c r="BM81" s="23" t="s">
        <v>24</v>
      </c>
      <c r="BN81" s="23">
        <f t="shared" ref="BN81" si="2684">ROUND((((BG81)+(2*BH81)+(3*BI81))/6),0)</f>
        <v>80</v>
      </c>
      <c r="BO81" s="23">
        <f t="shared" ref="BO81" si="2685">ROUND(BN81*0.3,0)</f>
        <v>24</v>
      </c>
      <c r="BP81" s="138"/>
      <c r="BQ81" s="135"/>
      <c r="BR81" s="19"/>
      <c r="BS81" s="20"/>
      <c r="BT81" s="20"/>
      <c r="BU81" s="23" t="s">
        <v>24</v>
      </c>
      <c r="BV81" s="23" t="s">
        <v>24</v>
      </c>
      <c r="BW81" s="23" t="s">
        <v>24</v>
      </c>
      <c r="BX81" s="23" t="s">
        <v>24</v>
      </c>
      <c r="BY81" s="23">
        <v>79</v>
      </c>
      <c r="BZ81" s="23">
        <f t="shared" si="2283"/>
        <v>32</v>
      </c>
      <c r="CA81" s="138"/>
      <c r="CB81" s="135"/>
      <c r="CC81" s="7">
        <v>80</v>
      </c>
      <c r="CD81" s="7">
        <v>80</v>
      </c>
      <c r="CE81" s="7">
        <v>82</v>
      </c>
      <c r="CF81" s="23" t="s">
        <v>24</v>
      </c>
      <c r="CG81" s="23" t="s">
        <v>24</v>
      </c>
      <c r="CH81" s="23" t="s">
        <v>24</v>
      </c>
      <c r="CI81" s="23" t="s">
        <v>24</v>
      </c>
      <c r="CJ81" s="23">
        <f t="shared" ref="CJ81" si="2686">ROUND((((CC81)+(2*CD81)+(3*CE81))/6),0)</f>
        <v>81</v>
      </c>
      <c r="CK81" s="23">
        <f t="shared" si="2399"/>
        <v>8</v>
      </c>
      <c r="CL81" s="138"/>
      <c r="CM81" s="135"/>
      <c r="CN81" s="19">
        <v>80</v>
      </c>
      <c r="CO81" s="20">
        <v>82</v>
      </c>
      <c r="CP81" s="20">
        <v>77</v>
      </c>
      <c r="CQ81" s="23" t="s">
        <v>24</v>
      </c>
      <c r="CR81" s="23" t="s">
        <v>24</v>
      </c>
      <c r="CS81" s="23" t="s">
        <v>24</v>
      </c>
      <c r="CT81" s="23" t="s">
        <v>24</v>
      </c>
      <c r="CU81" s="23">
        <f t="shared" ref="CU81" si="2687">ROUND((((CN81)+(2*CO81)+(3*CP81))/6),0)</f>
        <v>79</v>
      </c>
      <c r="CV81" s="23">
        <f t="shared" si="2287"/>
        <v>8</v>
      </c>
      <c r="CW81" s="138"/>
      <c r="CX81" s="141"/>
      <c r="CY81" s="21">
        <v>80</v>
      </c>
      <c r="CZ81" s="20">
        <v>85</v>
      </c>
      <c r="DA81" s="20">
        <v>80</v>
      </c>
      <c r="DB81" s="23" t="s">
        <v>24</v>
      </c>
      <c r="DC81" s="23" t="s">
        <v>24</v>
      </c>
      <c r="DD81" s="23" t="s">
        <v>24</v>
      </c>
      <c r="DE81" s="23" t="s">
        <v>24</v>
      </c>
      <c r="DF81" s="23">
        <f t="shared" ref="DF81" si="2688">ROUND((((CY81)+(2*CZ81)+(3*DA81))/6),0)</f>
        <v>82</v>
      </c>
      <c r="DG81" s="23">
        <f t="shared" si="2289"/>
        <v>8</v>
      </c>
      <c r="DH81" s="138"/>
      <c r="DI81" s="135"/>
      <c r="DJ81" s="18">
        <v>86</v>
      </c>
      <c r="DK81" s="8">
        <v>85</v>
      </c>
      <c r="DL81" s="8">
        <v>87</v>
      </c>
      <c r="DM81" s="23" t="s">
        <v>24</v>
      </c>
      <c r="DN81" s="23" t="s">
        <v>24</v>
      </c>
      <c r="DO81" s="23" t="s">
        <v>24</v>
      </c>
      <c r="DP81" s="23" t="s">
        <v>24</v>
      </c>
      <c r="DQ81" s="23">
        <f t="shared" ref="DQ81" si="2689">ROUND((((DJ81)+(2*DK81)+(3*DL81))/6),0)</f>
        <v>86</v>
      </c>
      <c r="DR81" s="23">
        <f t="shared" si="2291"/>
        <v>26</v>
      </c>
      <c r="DS81" s="138"/>
      <c r="DT81" s="135"/>
      <c r="DU81" s="9">
        <v>75</v>
      </c>
      <c r="DV81" s="23">
        <v>75</v>
      </c>
      <c r="DW81" s="23">
        <v>75</v>
      </c>
      <c r="DX81" s="23" t="s">
        <v>24</v>
      </c>
      <c r="DY81" s="23" t="s">
        <v>24</v>
      </c>
      <c r="DZ81" s="23" t="s">
        <v>24</v>
      </c>
      <c r="EA81" s="23" t="s">
        <v>24</v>
      </c>
      <c r="EB81" s="23">
        <f t="shared" ref="EB81" si="2690">ROUND((((DU81)+(2*DV81)+(3*DW81))/6),0)</f>
        <v>75</v>
      </c>
      <c r="EC81" s="23">
        <f t="shared" si="2507"/>
        <v>4</v>
      </c>
      <c r="ED81" s="138"/>
      <c r="EE81" s="141"/>
      <c r="EF81" s="22">
        <v>78</v>
      </c>
      <c r="EG81" s="23">
        <v>78</v>
      </c>
      <c r="EH81" s="23">
        <v>78</v>
      </c>
      <c r="EI81" s="23" t="s">
        <v>24</v>
      </c>
      <c r="EJ81" s="23" t="s">
        <v>24</v>
      </c>
      <c r="EK81" s="23" t="s">
        <v>24</v>
      </c>
      <c r="EL81" s="23" t="s">
        <v>24</v>
      </c>
      <c r="EM81" s="23">
        <f t="shared" ref="EM81" si="2691">ROUND((((EF81)+(2*EG81)+(3*EH81))/6),0)</f>
        <v>78</v>
      </c>
      <c r="EN81" s="23">
        <f t="shared" si="2406"/>
        <v>8</v>
      </c>
      <c r="EO81" s="138"/>
      <c r="EP81" s="135"/>
      <c r="EQ81" s="9">
        <v>75</v>
      </c>
      <c r="ER81" s="9">
        <v>75</v>
      </c>
      <c r="ES81" s="9">
        <v>75</v>
      </c>
      <c r="ET81" s="23" t="s">
        <v>24</v>
      </c>
      <c r="EU81" s="23" t="s">
        <v>24</v>
      </c>
      <c r="EV81" s="23" t="s">
        <v>24</v>
      </c>
      <c r="EW81" s="23" t="s">
        <v>24</v>
      </c>
      <c r="EX81" s="23">
        <f t="shared" ref="EX81" si="2692">ROUND((((EQ81)+(2*ER81)+(3*ES81))/6),0)</f>
        <v>75</v>
      </c>
      <c r="EY81" s="23">
        <f t="shared" si="2510"/>
        <v>8</v>
      </c>
      <c r="EZ81" s="138"/>
      <c r="FA81" s="135"/>
      <c r="FB81" s="69">
        <v>85.4</v>
      </c>
      <c r="FC81" s="70">
        <v>85</v>
      </c>
      <c r="FD81" s="70">
        <v>85.95</v>
      </c>
      <c r="FE81" s="23" t="s">
        <v>24</v>
      </c>
      <c r="FF81" s="23" t="s">
        <v>24</v>
      </c>
      <c r="FG81" s="23" t="s">
        <v>24</v>
      </c>
      <c r="FH81" s="23" t="s">
        <v>24</v>
      </c>
      <c r="FI81" s="23">
        <f t="shared" ref="FI81" si="2693">ROUND((((FB81)+(2*FC81)+(3*FD81))/6),0)</f>
        <v>86</v>
      </c>
      <c r="FJ81" s="23">
        <f t="shared" si="2512"/>
        <v>17</v>
      </c>
      <c r="FK81" s="138"/>
      <c r="FL81" s="135"/>
      <c r="FM81" s="78">
        <v>78.2</v>
      </c>
      <c r="FN81" s="70">
        <v>77</v>
      </c>
      <c r="FO81" s="70">
        <v>77</v>
      </c>
      <c r="FP81" s="23" t="s">
        <v>24</v>
      </c>
      <c r="FQ81" s="23" t="s">
        <v>24</v>
      </c>
      <c r="FR81" s="23" t="s">
        <v>24</v>
      </c>
      <c r="FS81" s="23" t="s">
        <v>24</v>
      </c>
      <c r="FT81" s="23">
        <f t="shared" ref="FT81" si="2694">ROUND((((FM81)+(2*FN81)+(3*FO81))/6),0)</f>
        <v>77</v>
      </c>
      <c r="FU81" s="23">
        <f t="shared" si="2412"/>
        <v>15</v>
      </c>
      <c r="FV81" s="138"/>
      <c r="FW81" s="135"/>
      <c r="FX81" s="18">
        <v>80</v>
      </c>
      <c r="FY81" s="18">
        <v>80</v>
      </c>
      <c r="FZ81" s="18">
        <v>80</v>
      </c>
      <c r="GA81" s="23" t="s">
        <v>24</v>
      </c>
      <c r="GB81" s="23" t="s">
        <v>24</v>
      </c>
      <c r="GC81" s="23" t="s">
        <v>24</v>
      </c>
      <c r="GD81" s="23" t="s">
        <v>24</v>
      </c>
      <c r="GE81" s="23">
        <f t="shared" ref="GE81" si="2695">ROUND((((FX81)+(2*FY81)+(3*FZ81))/6),0)</f>
        <v>80</v>
      </c>
      <c r="GF81" s="23">
        <f t="shared" si="2515"/>
        <v>16</v>
      </c>
      <c r="GG81" s="138"/>
      <c r="GH81" s="135"/>
      <c r="GI81" s="143"/>
      <c r="GJ81" s="146"/>
      <c r="GK81" s="150"/>
      <c r="GL81" s="150"/>
      <c r="GM81" s="150"/>
      <c r="GN81" s="150"/>
      <c r="GO81" s="129"/>
      <c r="GP81" s="132"/>
      <c r="GQ81" s="132"/>
      <c r="GR81" s="129"/>
    </row>
    <row r="82" spans="1:200" ht="15.75" customHeight="1" thickBot="1" x14ac:dyDescent="0.3">
      <c r="A82" s="184">
        <v>26</v>
      </c>
      <c r="B82" s="187" t="s">
        <v>103</v>
      </c>
      <c r="C82" s="81" t="s">
        <v>3</v>
      </c>
      <c r="D82" s="82">
        <v>77</v>
      </c>
      <c r="E82" s="83">
        <v>75</v>
      </c>
      <c r="F82" s="83">
        <v>62</v>
      </c>
      <c r="G82" s="84">
        <f t="shared" si="2516"/>
        <v>69</v>
      </c>
      <c r="H82" s="83">
        <f t="shared" si="2179"/>
        <v>28</v>
      </c>
      <c r="I82" s="83" t="s">
        <v>24</v>
      </c>
      <c r="J82" s="83" t="s">
        <v>24</v>
      </c>
      <c r="K82" s="83" t="s">
        <v>24</v>
      </c>
      <c r="L82" s="83" t="s">
        <v>24</v>
      </c>
      <c r="M82" s="172">
        <f t="shared" ref="M82" si="2696">H82+J83+L84</f>
        <v>77</v>
      </c>
      <c r="N82" s="169" t="str">
        <f t="shared" ref="N82" si="2697">IF(M82&gt;=75,"T","TT")</f>
        <v>T</v>
      </c>
      <c r="O82" s="85">
        <v>80</v>
      </c>
      <c r="P82" s="83">
        <v>75</v>
      </c>
      <c r="Q82" s="83">
        <v>55</v>
      </c>
      <c r="R82" s="83">
        <f t="shared" ref="R82" si="2698">ROUND((((O82)+(2*P82)+(3*Q82))/6),0)</f>
        <v>66</v>
      </c>
      <c r="S82" s="83">
        <f t="shared" si="2303"/>
        <v>26</v>
      </c>
      <c r="T82" s="83" t="s">
        <v>24</v>
      </c>
      <c r="U82" s="83" t="s">
        <v>24</v>
      </c>
      <c r="V82" s="83" t="s">
        <v>24</v>
      </c>
      <c r="W82" s="83" t="s">
        <v>24</v>
      </c>
      <c r="X82" s="172">
        <f t="shared" ref="X82" si="2699">S82+U83+W84</f>
        <v>75</v>
      </c>
      <c r="Y82" s="169" t="str">
        <f t="shared" ref="Y82" si="2700">IF(X82&gt;=75,"T","TT")</f>
        <v>T</v>
      </c>
      <c r="Z82" s="82">
        <v>81</v>
      </c>
      <c r="AA82" s="83">
        <v>79</v>
      </c>
      <c r="AB82" s="83">
        <v>54</v>
      </c>
      <c r="AC82" s="83">
        <f t="shared" ref="AC82" si="2701">ROUND((((Z82)+(2*AA82)+(3*AB82))/6),0)</f>
        <v>67</v>
      </c>
      <c r="AD82" s="83">
        <f t="shared" ref="AD82" si="2702">ROUND(AC82*0.3,0)</f>
        <v>20</v>
      </c>
      <c r="AE82" s="83" t="s">
        <v>24</v>
      </c>
      <c r="AF82" s="83" t="s">
        <v>24</v>
      </c>
      <c r="AG82" s="83" t="s">
        <v>24</v>
      </c>
      <c r="AH82" s="83" t="s">
        <v>24</v>
      </c>
      <c r="AI82" s="172">
        <f t="shared" ref="AI82" si="2703">AD82+AF83+AH84</f>
        <v>76</v>
      </c>
      <c r="AJ82" s="169" t="str">
        <f t="shared" ref="AJ82" si="2704">IF(AI82&gt;=75,"T","TT")</f>
        <v>T</v>
      </c>
      <c r="AK82" s="85">
        <v>60</v>
      </c>
      <c r="AL82" s="83">
        <v>63</v>
      </c>
      <c r="AM82" s="83">
        <v>92</v>
      </c>
      <c r="AN82" s="83">
        <f t="shared" ref="AN82" si="2705">ROUND((((AK82)+(2*AL82)+(3*AM82))/6),0)</f>
        <v>77</v>
      </c>
      <c r="AO82" s="83">
        <f t="shared" si="2310"/>
        <v>23</v>
      </c>
      <c r="AP82" s="83" t="s">
        <v>24</v>
      </c>
      <c r="AQ82" s="83" t="s">
        <v>24</v>
      </c>
      <c r="AR82" s="83" t="s">
        <v>24</v>
      </c>
      <c r="AS82" s="83" t="s">
        <v>24</v>
      </c>
      <c r="AT82" s="172">
        <f t="shared" ref="AT82" si="2706">AO82+AQ83+AS84</f>
        <v>78</v>
      </c>
      <c r="AU82" s="169" t="str">
        <f t="shared" ref="AU82" si="2707">IF(AT82&gt;=75,"T","TT")</f>
        <v>T</v>
      </c>
      <c r="AV82" s="82">
        <v>80</v>
      </c>
      <c r="AW82" s="82">
        <v>79</v>
      </c>
      <c r="AX82" s="83">
        <v>64</v>
      </c>
      <c r="AY82" s="83">
        <f t="shared" ref="AY82" si="2708">ROUND((((AV82)+(2*AW82)+(3*AX82))/6),0)</f>
        <v>72</v>
      </c>
      <c r="AZ82" s="83">
        <f t="shared" si="2615"/>
        <v>50</v>
      </c>
      <c r="BA82" s="83" t="s">
        <v>24</v>
      </c>
      <c r="BB82" s="83" t="s">
        <v>24</v>
      </c>
      <c r="BC82" s="83" t="s">
        <v>24</v>
      </c>
      <c r="BD82" s="83" t="s">
        <v>24</v>
      </c>
      <c r="BE82" s="172">
        <f t="shared" ref="BE82" si="2709">AZ82+BB83+BD84</f>
        <v>73</v>
      </c>
      <c r="BF82" s="169" t="str">
        <f t="shared" ref="BF82" si="2710">IF(BE82&gt;=70,"T","TT")</f>
        <v>T</v>
      </c>
      <c r="BG82" s="85">
        <v>80</v>
      </c>
      <c r="BH82" s="83">
        <v>80</v>
      </c>
      <c r="BI82" s="83">
        <v>54</v>
      </c>
      <c r="BJ82" s="83">
        <f t="shared" ref="BJ82" si="2711">ROUND((((BG82)+(2*BH82)+(3*BI82))/6),0)</f>
        <v>67</v>
      </c>
      <c r="BK82" s="83">
        <f t="shared" ref="BK82" si="2712">ROUND(BJ82*0.2,0)</f>
        <v>13</v>
      </c>
      <c r="BL82" s="83" t="s">
        <v>24</v>
      </c>
      <c r="BM82" s="83" t="s">
        <v>24</v>
      </c>
      <c r="BN82" s="83" t="s">
        <v>24</v>
      </c>
      <c r="BO82" s="83" t="s">
        <v>24</v>
      </c>
      <c r="BP82" s="172">
        <f t="shared" ref="BP82" si="2713">BK82+BM83+BO84</f>
        <v>77</v>
      </c>
      <c r="BQ82" s="169" t="str">
        <f t="shared" ref="BQ82" si="2714">IF(BP82&gt;=75,"T","TT")</f>
        <v>T</v>
      </c>
      <c r="BR82" s="82"/>
      <c r="BS82" s="83"/>
      <c r="BT82" s="83"/>
      <c r="BU82" s="83">
        <v>77</v>
      </c>
      <c r="BV82" s="83">
        <f t="shared" si="2201"/>
        <v>8</v>
      </c>
      <c r="BW82" s="83" t="s">
        <v>24</v>
      </c>
      <c r="BX82" s="83" t="s">
        <v>24</v>
      </c>
      <c r="BY82" s="83" t="s">
        <v>24</v>
      </c>
      <c r="BZ82" s="83" t="s">
        <v>24</v>
      </c>
      <c r="CA82" s="172">
        <f t="shared" ref="CA82" si="2715">BV82+BX83+BZ84</f>
        <v>79</v>
      </c>
      <c r="CB82" s="169" t="str">
        <f t="shared" ref="CB82" si="2716">IF(CA82&gt;=75,"T","TT")</f>
        <v>T</v>
      </c>
      <c r="CC82" s="85">
        <v>78</v>
      </c>
      <c r="CD82" s="83">
        <v>80</v>
      </c>
      <c r="CE82" s="83">
        <v>70</v>
      </c>
      <c r="CF82" s="83">
        <f t="shared" ref="CF82" si="2717">ROUND((((CC82)+(2*CD82)+(3*CE82))/6),0)</f>
        <v>75</v>
      </c>
      <c r="CG82" s="83">
        <f t="shared" si="2323"/>
        <v>60</v>
      </c>
      <c r="CH82" s="83" t="s">
        <v>24</v>
      </c>
      <c r="CI82" s="83" t="s">
        <v>24</v>
      </c>
      <c r="CJ82" s="83" t="s">
        <v>24</v>
      </c>
      <c r="CK82" s="83" t="s">
        <v>24</v>
      </c>
      <c r="CL82" s="172">
        <f t="shared" ref="CL82" si="2718">CG82+CI83+CK84</f>
        <v>76</v>
      </c>
      <c r="CM82" s="169" t="str">
        <f t="shared" ref="CM82" si="2719">IF(CL82&gt;=75,"T","TT")</f>
        <v>T</v>
      </c>
      <c r="CN82" s="82">
        <v>82</v>
      </c>
      <c r="CO82" s="83">
        <v>78</v>
      </c>
      <c r="CP82" s="83">
        <v>67</v>
      </c>
      <c r="CQ82" s="83">
        <f t="shared" ref="CQ82" si="2720">ROUND((((CN82)+(2*CO82)+(3*CP82))/6),0)</f>
        <v>73</v>
      </c>
      <c r="CR82" s="83">
        <f t="shared" si="2209"/>
        <v>51</v>
      </c>
      <c r="CS82" s="83" t="s">
        <v>24</v>
      </c>
      <c r="CT82" s="83" t="s">
        <v>24</v>
      </c>
      <c r="CU82" s="83" t="s">
        <v>24</v>
      </c>
      <c r="CV82" s="83" t="s">
        <v>24</v>
      </c>
      <c r="CW82" s="172">
        <f t="shared" ref="CW82" si="2721">CR82+CT83+CV84</f>
        <v>75</v>
      </c>
      <c r="CX82" s="169" t="str">
        <f t="shared" ref="CX82" si="2722">IF(CW82&gt;=75,"T","TT")</f>
        <v>T</v>
      </c>
      <c r="CY82" s="85">
        <v>78</v>
      </c>
      <c r="CZ82" s="83">
        <v>79</v>
      </c>
      <c r="DA82" s="83">
        <v>67</v>
      </c>
      <c r="DB82" s="83">
        <f t="shared" ref="DB82" si="2723">ROUND((((CY82)+(2*CZ82)+(3*DA82))/6),0)</f>
        <v>73</v>
      </c>
      <c r="DC82" s="83">
        <f t="shared" si="2213"/>
        <v>51</v>
      </c>
      <c r="DD82" s="83" t="s">
        <v>24</v>
      </c>
      <c r="DE82" s="83" t="s">
        <v>24</v>
      </c>
      <c r="DF82" s="83" t="s">
        <v>24</v>
      </c>
      <c r="DG82" s="83" t="s">
        <v>24</v>
      </c>
      <c r="DH82" s="172">
        <f t="shared" ref="DH82" si="2724">DC82+DE83+DG84</f>
        <v>75</v>
      </c>
      <c r="DI82" s="169" t="str">
        <f t="shared" ref="DI82" si="2725">IF(DH82&gt;=75,"T","TT")</f>
        <v>T</v>
      </c>
      <c r="DJ82" s="82">
        <v>83</v>
      </c>
      <c r="DK82" s="83">
        <v>75</v>
      </c>
      <c r="DL82" s="83">
        <v>50</v>
      </c>
      <c r="DM82" s="83">
        <f t="shared" ref="DM82" si="2726">ROUND((((DJ82)+(2*DK82)+(3*DL82))/6),0)</f>
        <v>64</v>
      </c>
      <c r="DN82" s="83">
        <f t="shared" si="2217"/>
        <v>32</v>
      </c>
      <c r="DO82" s="83" t="s">
        <v>24</v>
      </c>
      <c r="DP82" s="83" t="s">
        <v>24</v>
      </c>
      <c r="DQ82" s="83" t="s">
        <v>24</v>
      </c>
      <c r="DR82" s="83" t="s">
        <v>24</v>
      </c>
      <c r="DS82" s="172">
        <f t="shared" ref="DS82" si="2727">DN82+DP83+DR84</f>
        <v>75</v>
      </c>
      <c r="DT82" s="169" t="str">
        <f t="shared" ref="DT82" si="2728">IF(DS82&gt;=75,"T","TT")</f>
        <v>T</v>
      </c>
      <c r="DU82" s="85">
        <v>80</v>
      </c>
      <c r="DV82" s="83">
        <v>79</v>
      </c>
      <c r="DW82" s="83">
        <v>55</v>
      </c>
      <c r="DX82" s="83">
        <f t="shared" ref="DX82" si="2729">ROUND((((DU82)+(2*DV82)+(3*DW82))/6),0)</f>
        <v>67</v>
      </c>
      <c r="DY82" s="83">
        <f t="shared" ref="DY82" si="2730">ROUND(DX82*0.8,0)</f>
        <v>54</v>
      </c>
      <c r="DZ82" s="83" t="s">
        <v>24</v>
      </c>
      <c r="EA82" s="83" t="s">
        <v>24</v>
      </c>
      <c r="EB82" s="83" t="s">
        <v>24</v>
      </c>
      <c r="EC82" s="83" t="s">
        <v>24</v>
      </c>
      <c r="ED82" s="172">
        <f t="shared" ref="ED82" si="2731">DY82+EA83+EC84</f>
        <v>70</v>
      </c>
      <c r="EE82" s="169" t="str">
        <f t="shared" ref="EE82" si="2732">IF(ED82&gt;=70,"T","TT")</f>
        <v>T</v>
      </c>
      <c r="EF82" s="82">
        <v>76</v>
      </c>
      <c r="EG82" s="83">
        <v>70</v>
      </c>
      <c r="EH82" s="83">
        <v>57</v>
      </c>
      <c r="EI82" s="83">
        <f t="shared" ref="EI82" si="2733">ROUND((((EF82)+(2*EG82)+(3*EH82))/6),0)</f>
        <v>65</v>
      </c>
      <c r="EJ82" s="83">
        <f t="shared" si="2340"/>
        <v>39</v>
      </c>
      <c r="EK82" s="83" t="s">
        <v>24</v>
      </c>
      <c r="EL82" s="83" t="s">
        <v>24</v>
      </c>
      <c r="EM82" s="83" t="s">
        <v>24</v>
      </c>
      <c r="EN82" s="83" t="s">
        <v>24</v>
      </c>
      <c r="EO82" s="172">
        <f t="shared" si="2021"/>
        <v>70</v>
      </c>
      <c r="EP82" s="169" t="str">
        <f t="shared" ref="EP82" si="2734">IF(EO82&gt;=70,"T","TT")</f>
        <v>T</v>
      </c>
      <c r="EQ82" s="85">
        <v>76</v>
      </c>
      <c r="ER82" s="85">
        <v>76</v>
      </c>
      <c r="ES82" s="83">
        <v>65</v>
      </c>
      <c r="ET82" s="83">
        <f t="shared" ref="ET82" si="2735">ROUND((((EQ82)+(2*ER82)+(3*ES82))/6),0)</f>
        <v>71</v>
      </c>
      <c r="EU82" s="83">
        <f t="shared" si="2455"/>
        <v>50</v>
      </c>
      <c r="EV82" s="83" t="s">
        <v>24</v>
      </c>
      <c r="EW82" s="83" t="s">
        <v>24</v>
      </c>
      <c r="EX82" s="83" t="s">
        <v>24</v>
      </c>
      <c r="EY82" s="83" t="s">
        <v>24</v>
      </c>
      <c r="EZ82" s="172">
        <f t="shared" ref="EZ82" si="2736">EU82+EW83+EY84</f>
        <v>74</v>
      </c>
      <c r="FA82" s="169" t="str">
        <f t="shared" ref="FA82" si="2737">IF(EZ82&gt;=70,"T","TT")</f>
        <v>T</v>
      </c>
      <c r="FB82" s="89">
        <v>79.833333333333329</v>
      </c>
      <c r="FC82" s="84">
        <v>79.333333333333329</v>
      </c>
      <c r="FD82" s="84">
        <v>48</v>
      </c>
      <c r="FE82" s="83">
        <f t="shared" ref="FE82" si="2738">ROUND((((FB82)+(2*FC82)+(3*FD82))/6),0)</f>
        <v>64</v>
      </c>
      <c r="FF82" s="83">
        <f t="shared" si="2459"/>
        <v>19</v>
      </c>
      <c r="FG82" s="83" t="s">
        <v>24</v>
      </c>
      <c r="FH82" s="83" t="s">
        <v>24</v>
      </c>
      <c r="FI82" s="83" t="s">
        <v>24</v>
      </c>
      <c r="FJ82" s="83" t="s">
        <v>24</v>
      </c>
      <c r="FK82" s="172">
        <f t="shared" ref="FK82" si="2739">FF82+FH83+FJ84</f>
        <v>79</v>
      </c>
      <c r="FL82" s="169" t="str">
        <f t="shared" ref="FL82" si="2740">IF(FK82&gt;=75,"T","TT")</f>
        <v>T</v>
      </c>
      <c r="FM82" s="109">
        <v>91.6</v>
      </c>
      <c r="FN82" s="84">
        <v>76</v>
      </c>
      <c r="FO82" s="83">
        <v>64</v>
      </c>
      <c r="FP82" s="83">
        <f t="shared" ref="FP82" si="2741">ROUND((((FM82)+(2*FN82)+(3*FO82))/6),0)</f>
        <v>73</v>
      </c>
      <c r="FQ82" s="83">
        <f t="shared" si="2351"/>
        <v>29</v>
      </c>
      <c r="FR82" s="83" t="s">
        <v>24</v>
      </c>
      <c r="FS82" s="83" t="s">
        <v>24</v>
      </c>
      <c r="FT82" s="83" t="s">
        <v>24</v>
      </c>
      <c r="FU82" s="83" t="s">
        <v>24</v>
      </c>
      <c r="FV82" s="172">
        <f t="shared" ref="FV82" si="2742">FQ82+FS83+FU84</f>
        <v>75</v>
      </c>
      <c r="FW82" s="169" t="str">
        <f t="shared" ref="FW82" si="2743">IF(FV82&gt;=75,"T","TT")</f>
        <v>T</v>
      </c>
      <c r="FX82" s="82">
        <v>80</v>
      </c>
      <c r="FY82" s="83">
        <v>84</v>
      </c>
      <c r="FZ82" s="83">
        <v>92</v>
      </c>
      <c r="GA82" s="83">
        <f t="shared" ref="GA82" si="2744">ROUND((((FX82)+(2*FY82)+(3*FZ82))/6),0)</f>
        <v>87</v>
      </c>
      <c r="GB82" s="83">
        <f t="shared" si="2466"/>
        <v>26</v>
      </c>
      <c r="GC82" s="83" t="s">
        <v>24</v>
      </c>
      <c r="GD82" s="83" t="s">
        <v>24</v>
      </c>
      <c r="GE82" s="83" t="s">
        <v>24</v>
      </c>
      <c r="GF82" s="83" t="s">
        <v>24</v>
      </c>
      <c r="GG82" s="172">
        <f t="shared" ref="GG82" si="2745">GB82+GD83+GF84</f>
        <v>82</v>
      </c>
      <c r="GH82" s="169" t="str">
        <f t="shared" si="2128"/>
        <v>T</v>
      </c>
      <c r="GI82" s="175">
        <f>M82+X82+AI82+AT82+BE82+BP82+CA82+CL82+CW82+DH82+DS82+ED82+EO82+EZ82+FK82+FV82+GG82</f>
        <v>1286</v>
      </c>
      <c r="GJ82" s="178">
        <f t="shared" si="102"/>
        <v>75.647058823529406</v>
      </c>
      <c r="GK82" s="181">
        <f t="shared" ref="GK82" si="2746">17-GL82</f>
        <v>17</v>
      </c>
      <c r="GL82" s="181">
        <f t="shared" ref="GL82" si="2747">COUNTIF(C82:GH82,"TT")</f>
        <v>0</v>
      </c>
      <c r="GM82" s="181" t="str">
        <f t="shared" ref="GM82" si="2748">IF(GL82&lt;=3,"N","TN")</f>
        <v>N</v>
      </c>
      <c r="GN82" s="181">
        <f>RANK(GI82,$GI$7:$GI$138,0)</f>
        <v>26</v>
      </c>
      <c r="GO82" s="163" t="str">
        <f t="shared" ref="GO82" si="2749">IF(AND(AI82&gt;=75,AT82&gt;=75,FV82&gt;=75),"YA","TIDAK")</f>
        <v>YA</v>
      </c>
      <c r="GP82" s="166" t="str">
        <f t="shared" ref="GP82" si="2750">IF(AND(BE82&gt;=70,ED82&gt;=70,EO82&gt;=70,EZ82&gt;=70),"YA","TIDAK")</f>
        <v>YA</v>
      </c>
      <c r="GQ82" s="166" t="str">
        <f t="shared" ref="GQ82" si="2751">IF(AND(CL82&gt;=75,CW82&gt;=75,DH82&gt;=75,DS82&gt;=75),"YA","TIDAK")</f>
        <v>YA</v>
      </c>
      <c r="GR82" s="163"/>
    </row>
    <row r="83" spans="1:200" ht="15.75" customHeight="1" thickBot="1" x14ac:dyDescent="0.3">
      <c r="A83" s="185"/>
      <c r="B83" s="188"/>
      <c r="C83" s="90" t="s">
        <v>4</v>
      </c>
      <c r="D83" s="91">
        <v>75</v>
      </c>
      <c r="E83" s="92">
        <v>78</v>
      </c>
      <c r="F83" s="92">
        <v>80</v>
      </c>
      <c r="G83" s="84" t="s">
        <v>24</v>
      </c>
      <c r="H83" s="92" t="s">
        <v>24</v>
      </c>
      <c r="I83" s="92">
        <f t="shared" ref="I83" si="2752">ROUND((((D83)+(2*E83)+(3*F83))/6),0)</f>
        <v>79</v>
      </c>
      <c r="J83" s="92">
        <f t="shared" si="2245"/>
        <v>20</v>
      </c>
      <c r="K83" s="92" t="s">
        <v>24</v>
      </c>
      <c r="L83" s="92" t="s">
        <v>24</v>
      </c>
      <c r="M83" s="173"/>
      <c r="N83" s="170"/>
      <c r="O83" s="93">
        <v>85</v>
      </c>
      <c r="P83" s="93">
        <v>85</v>
      </c>
      <c r="Q83" s="93">
        <v>85</v>
      </c>
      <c r="R83" s="92" t="s">
        <v>24</v>
      </c>
      <c r="S83" s="92" t="s">
        <v>24</v>
      </c>
      <c r="T83" s="92">
        <f t="shared" ref="T83" si="2753">ROUND((((O83)+(2*P83)+(3*Q83))/6),0)</f>
        <v>85</v>
      </c>
      <c r="U83" s="92">
        <f t="shared" si="2365"/>
        <v>9</v>
      </c>
      <c r="V83" s="92" t="s">
        <v>24</v>
      </c>
      <c r="W83" s="92" t="s">
        <v>24</v>
      </c>
      <c r="X83" s="173"/>
      <c r="Y83" s="170"/>
      <c r="Z83" s="91">
        <v>79</v>
      </c>
      <c r="AA83" s="92">
        <v>79</v>
      </c>
      <c r="AB83" s="92">
        <v>80</v>
      </c>
      <c r="AC83" s="92" t="s">
        <v>24</v>
      </c>
      <c r="AD83" s="92" t="s">
        <v>24</v>
      </c>
      <c r="AE83" s="92">
        <f t="shared" ref="AE83" si="2754">ROUND((((Z83)+(2*AA83)+(3*AB83))/6),0)</f>
        <v>80</v>
      </c>
      <c r="AF83" s="92">
        <f t="shared" ref="AF83" si="2755">ROUND(AE83*0.5,0)</f>
        <v>40</v>
      </c>
      <c r="AG83" s="92" t="s">
        <v>24</v>
      </c>
      <c r="AH83" s="92" t="s">
        <v>24</v>
      </c>
      <c r="AI83" s="173"/>
      <c r="AJ83" s="170"/>
      <c r="AK83" s="93">
        <v>78</v>
      </c>
      <c r="AL83" s="93">
        <v>78</v>
      </c>
      <c r="AM83" s="93">
        <v>78</v>
      </c>
      <c r="AN83" s="92" t="s">
        <v>24</v>
      </c>
      <c r="AO83" s="92" t="s">
        <v>24</v>
      </c>
      <c r="AP83" s="92">
        <f t="shared" ref="AP83" si="2756">ROUND((((AK83)+(2*AL83)+(3*AM83))/6),0)</f>
        <v>78</v>
      </c>
      <c r="AQ83" s="92">
        <f t="shared" si="2368"/>
        <v>39</v>
      </c>
      <c r="AR83" s="92" t="s">
        <v>24</v>
      </c>
      <c r="AS83" s="92" t="s">
        <v>24</v>
      </c>
      <c r="AT83" s="173"/>
      <c r="AU83" s="170"/>
      <c r="AV83" s="91">
        <v>76</v>
      </c>
      <c r="AW83" s="91">
        <v>76</v>
      </c>
      <c r="AX83" s="91">
        <v>76</v>
      </c>
      <c r="AY83" s="92" t="s">
        <v>24</v>
      </c>
      <c r="AZ83" s="92" t="s">
        <v>24</v>
      </c>
      <c r="BA83" s="92">
        <f t="shared" ref="BA83" si="2757">ROUND((((AV83)+(2*AW83)+(3*AX83))/6),0)</f>
        <v>76</v>
      </c>
      <c r="BB83" s="92">
        <f t="shared" si="2664"/>
        <v>8</v>
      </c>
      <c r="BC83" s="92" t="s">
        <v>24</v>
      </c>
      <c r="BD83" s="92" t="s">
        <v>24</v>
      </c>
      <c r="BE83" s="173"/>
      <c r="BF83" s="170"/>
      <c r="BG83" s="93">
        <v>82</v>
      </c>
      <c r="BH83" s="92">
        <v>79</v>
      </c>
      <c r="BI83" s="92">
        <v>78</v>
      </c>
      <c r="BJ83" s="92" t="s">
        <v>24</v>
      </c>
      <c r="BK83" s="92" t="s">
        <v>24</v>
      </c>
      <c r="BL83" s="92">
        <f t="shared" ref="BL83" si="2758">ROUND((((BG83)+(2*BH83)+(3*BI83))/6),0)</f>
        <v>79</v>
      </c>
      <c r="BM83" s="92">
        <f t="shared" ref="BM83" si="2759">ROUND(BL83*0.5,0)</f>
        <v>40</v>
      </c>
      <c r="BN83" s="92" t="s">
        <v>24</v>
      </c>
      <c r="BO83" s="92" t="s">
        <v>24</v>
      </c>
      <c r="BP83" s="173"/>
      <c r="BQ83" s="170"/>
      <c r="BR83" s="91"/>
      <c r="BS83" s="92"/>
      <c r="BT83" s="92"/>
      <c r="BU83" s="92" t="s">
        <v>24</v>
      </c>
      <c r="BV83" s="92" t="s">
        <v>24</v>
      </c>
      <c r="BW83" s="92">
        <v>79</v>
      </c>
      <c r="BX83" s="92">
        <f t="shared" si="2255"/>
        <v>40</v>
      </c>
      <c r="BY83" s="92" t="s">
        <v>24</v>
      </c>
      <c r="BZ83" s="92" t="s">
        <v>24</v>
      </c>
      <c r="CA83" s="173"/>
      <c r="CB83" s="170"/>
      <c r="CC83" s="93">
        <v>80</v>
      </c>
      <c r="CD83" s="93">
        <v>80</v>
      </c>
      <c r="CE83" s="93">
        <v>76</v>
      </c>
      <c r="CF83" s="92" t="s">
        <v>24</v>
      </c>
      <c r="CG83" s="92" t="s">
        <v>24</v>
      </c>
      <c r="CH83" s="92">
        <f t="shared" ref="CH83" si="2760">ROUND((((CC83)+(2*CD83)+(3*CE83))/6),0)</f>
        <v>78</v>
      </c>
      <c r="CI83" s="92">
        <f t="shared" si="2373"/>
        <v>8</v>
      </c>
      <c r="CJ83" s="92" t="s">
        <v>24</v>
      </c>
      <c r="CK83" s="92" t="s">
        <v>24</v>
      </c>
      <c r="CL83" s="173"/>
      <c r="CM83" s="170"/>
      <c r="CN83" s="91">
        <v>80</v>
      </c>
      <c r="CO83" s="92">
        <v>80</v>
      </c>
      <c r="CP83" s="92">
        <v>76</v>
      </c>
      <c r="CQ83" s="92" t="s">
        <v>24</v>
      </c>
      <c r="CR83" s="92" t="s">
        <v>24</v>
      </c>
      <c r="CS83" s="92">
        <f t="shared" ref="CS83" si="2761">ROUND((((CN83)+(2*CO83)+(3*CP83))/6),0)</f>
        <v>78</v>
      </c>
      <c r="CT83" s="92">
        <f t="shared" si="2259"/>
        <v>16</v>
      </c>
      <c r="CU83" s="92" t="s">
        <v>24</v>
      </c>
      <c r="CV83" s="92" t="s">
        <v>24</v>
      </c>
      <c r="CW83" s="173"/>
      <c r="CX83" s="170"/>
      <c r="CY83" s="93">
        <v>78</v>
      </c>
      <c r="CZ83" s="92">
        <v>80</v>
      </c>
      <c r="DA83" s="92">
        <v>78</v>
      </c>
      <c r="DB83" s="92" t="s">
        <v>24</v>
      </c>
      <c r="DC83" s="92" t="s">
        <v>24</v>
      </c>
      <c r="DD83" s="92">
        <f t="shared" ref="DD83" si="2762">ROUND((((CY83)+(2*CZ83)+(3*DA83))/6),0)</f>
        <v>79</v>
      </c>
      <c r="DE83" s="92">
        <f t="shared" si="2261"/>
        <v>16</v>
      </c>
      <c r="DF83" s="92" t="s">
        <v>24</v>
      </c>
      <c r="DG83" s="92" t="s">
        <v>24</v>
      </c>
      <c r="DH83" s="173"/>
      <c r="DI83" s="170"/>
      <c r="DJ83" s="91">
        <v>86</v>
      </c>
      <c r="DK83" s="92">
        <v>85</v>
      </c>
      <c r="DL83" s="92">
        <v>87</v>
      </c>
      <c r="DM83" s="92" t="s">
        <v>24</v>
      </c>
      <c r="DN83" s="92" t="s">
        <v>24</v>
      </c>
      <c r="DO83" s="92">
        <f t="shared" ref="DO83" si="2763">ROUND((((DJ83)+(2*DK83)+(3*DL83))/6),0)</f>
        <v>86</v>
      </c>
      <c r="DP83" s="92">
        <f t="shared" si="2263"/>
        <v>17</v>
      </c>
      <c r="DQ83" s="92" t="s">
        <v>24</v>
      </c>
      <c r="DR83" s="92" t="s">
        <v>24</v>
      </c>
      <c r="DS83" s="173"/>
      <c r="DT83" s="170"/>
      <c r="DU83" s="93">
        <v>80</v>
      </c>
      <c r="DV83" s="92">
        <v>78</v>
      </c>
      <c r="DW83" s="92">
        <v>78</v>
      </c>
      <c r="DX83" s="92" t="s">
        <v>24</v>
      </c>
      <c r="DY83" s="92" t="s">
        <v>24</v>
      </c>
      <c r="DZ83" s="92">
        <f t="shared" ref="DZ83" si="2764">ROUND((((DU83)+(2*DV83)+(3*DW83))/6),0)</f>
        <v>78</v>
      </c>
      <c r="EA83" s="92">
        <f t="shared" ref="EA83" si="2765">ROUND(DZ83*0.15,0)</f>
        <v>12</v>
      </c>
      <c r="EB83" s="92" t="s">
        <v>24</v>
      </c>
      <c r="EC83" s="92" t="s">
        <v>24</v>
      </c>
      <c r="ED83" s="173"/>
      <c r="EE83" s="170"/>
      <c r="EF83" s="91">
        <v>76</v>
      </c>
      <c r="EG83" s="92">
        <v>76</v>
      </c>
      <c r="EH83" s="92">
        <v>76</v>
      </c>
      <c r="EI83" s="92" t="s">
        <v>24</v>
      </c>
      <c r="EJ83" s="92" t="s">
        <v>24</v>
      </c>
      <c r="EK83" s="92">
        <f t="shared" ref="EK83" si="2766">ROUND((((EF83)+(2*EG83)+(3*EH83))/6),0)</f>
        <v>76</v>
      </c>
      <c r="EL83" s="92">
        <f t="shared" si="2380"/>
        <v>23</v>
      </c>
      <c r="EM83" s="92" t="s">
        <v>24</v>
      </c>
      <c r="EN83" s="92" t="s">
        <v>24</v>
      </c>
      <c r="EO83" s="173"/>
      <c r="EP83" s="170"/>
      <c r="EQ83" s="93">
        <v>78</v>
      </c>
      <c r="ER83" s="93">
        <v>78</v>
      </c>
      <c r="ES83" s="93">
        <v>78</v>
      </c>
      <c r="ET83" s="92" t="s">
        <v>24</v>
      </c>
      <c r="EU83" s="92" t="s">
        <v>24</v>
      </c>
      <c r="EV83" s="92">
        <f t="shared" ref="EV83" si="2767">ROUND((((EQ83)+(2*ER83)+(3*ES83))/6),0)</f>
        <v>78</v>
      </c>
      <c r="EW83" s="92">
        <f t="shared" si="2489"/>
        <v>16</v>
      </c>
      <c r="EX83" s="92" t="s">
        <v>24</v>
      </c>
      <c r="EY83" s="92" t="s">
        <v>24</v>
      </c>
      <c r="EZ83" s="173"/>
      <c r="FA83" s="170"/>
      <c r="FB83" s="94">
        <v>85.52</v>
      </c>
      <c r="FC83" s="95">
        <v>85</v>
      </c>
      <c r="FD83" s="95">
        <v>86.07</v>
      </c>
      <c r="FE83" s="92" t="s">
        <v>24</v>
      </c>
      <c r="FF83" s="92" t="s">
        <v>24</v>
      </c>
      <c r="FG83" s="92">
        <f t="shared" ref="FG83" si="2768">ROUND((((FB83)+(2*FC83)+(3*FD83))/6),0)</f>
        <v>86</v>
      </c>
      <c r="FH83" s="92">
        <f t="shared" si="2491"/>
        <v>43</v>
      </c>
      <c r="FI83" s="92" t="s">
        <v>24</v>
      </c>
      <c r="FJ83" s="92" t="s">
        <v>24</v>
      </c>
      <c r="FK83" s="173"/>
      <c r="FL83" s="170"/>
      <c r="FM83" s="96">
        <v>78</v>
      </c>
      <c r="FN83" s="95">
        <v>78</v>
      </c>
      <c r="FO83" s="95">
        <v>78</v>
      </c>
      <c r="FP83" s="92" t="s">
        <v>24</v>
      </c>
      <c r="FQ83" s="92" t="s">
        <v>24</v>
      </c>
      <c r="FR83" s="92">
        <f t="shared" ref="FR83" si="2769">ROUND((((FM83)+(2*FN83)+(3*FO83))/6),0)</f>
        <v>78</v>
      </c>
      <c r="FS83" s="92">
        <f t="shared" si="2386"/>
        <v>31</v>
      </c>
      <c r="FT83" s="92" t="s">
        <v>24</v>
      </c>
      <c r="FU83" s="92" t="s">
        <v>24</v>
      </c>
      <c r="FV83" s="173"/>
      <c r="FW83" s="170"/>
      <c r="FX83" s="91">
        <v>80</v>
      </c>
      <c r="FY83" s="91">
        <v>80</v>
      </c>
      <c r="FZ83" s="91">
        <v>80</v>
      </c>
      <c r="GA83" s="92" t="s">
        <v>24</v>
      </c>
      <c r="GB83" s="92" t="s">
        <v>24</v>
      </c>
      <c r="GC83" s="92">
        <f t="shared" ref="GC83" si="2770">ROUND((((FX83)+(2*FY83)+(3*FZ83))/6),0)</f>
        <v>80</v>
      </c>
      <c r="GD83" s="92">
        <f t="shared" si="2494"/>
        <v>40</v>
      </c>
      <c r="GE83" s="92" t="s">
        <v>24</v>
      </c>
      <c r="GF83" s="92" t="s">
        <v>24</v>
      </c>
      <c r="GG83" s="173"/>
      <c r="GH83" s="170"/>
      <c r="GI83" s="176"/>
      <c r="GJ83" s="179"/>
      <c r="GK83" s="182"/>
      <c r="GL83" s="182"/>
      <c r="GM83" s="182"/>
      <c r="GN83" s="182"/>
      <c r="GO83" s="164"/>
      <c r="GP83" s="167"/>
      <c r="GQ83" s="167"/>
      <c r="GR83" s="164"/>
    </row>
    <row r="84" spans="1:200" ht="15.75" customHeight="1" thickBot="1" x14ac:dyDescent="0.3">
      <c r="A84" s="186"/>
      <c r="B84" s="189"/>
      <c r="C84" s="97" t="s">
        <v>5</v>
      </c>
      <c r="D84" s="98">
        <v>80</v>
      </c>
      <c r="E84" s="99">
        <v>78</v>
      </c>
      <c r="F84" s="99">
        <v>85</v>
      </c>
      <c r="G84" s="84" t="s">
        <v>24</v>
      </c>
      <c r="H84" s="99" t="s">
        <v>24</v>
      </c>
      <c r="I84" s="99" t="s">
        <v>24</v>
      </c>
      <c r="J84" s="99" t="s">
        <v>24</v>
      </c>
      <c r="K84" s="99">
        <f t="shared" ref="K84" si="2771">ROUND((((D84)+(2*E84)+(3*F84))/6),0)</f>
        <v>82</v>
      </c>
      <c r="L84" s="99">
        <f t="shared" si="2273"/>
        <v>29</v>
      </c>
      <c r="M84" s="174"/>
      <c r="N84" s="171"/>
      <c r="O84" s="100">
        <v>80</v>
      </c>
      <c r="P84" s="100">
        <v>80</v>
      </c>
      <c r="Q84" s="100">
        <v>80</v>
      </c>
      <c r="R84" s="99" t="s">
        <v>24</v>
      </c>
      <c r="S84" s="99" t="s">
        <v>24</v>
      </c>
      <c r="T84" s="99" t="s">
        <v>24</v>
      </c>
      <c r="U84" s="99" t="s">
        <v>24</v>
      </c>
      <c r="V84" s="99">
        <f t="shared" ref="V84" si="2772">ROUND((((O84)+(2*P84)+(3*Q84))/6),0)</f>
        <v>80</v>
      </c>
      <c r="W84" s="99">
        <f t="shared" si="2391"/>
        <v>40</v>
      </c>
      <c r="X84" s="174"/>
      <c r="Y84" s="171"/>
      <c r="Z84" s="98">
        <v>82</v>
      </c>
      <c r="AA84" s="99">
        <v>80</v>
      </c>
      <c r="AB84" s="99">
        <v>82</v>
      </c>
      <c r="AC84" s="99" t="s">
        <v>24</v>
      </c>
      <c r="AD84" s="99" t="s">
        <v>24</v>
      </c>
      <c r="AE84" s="99" t="s">
        <v>24</v>
      </c>
      <c r="AF84" s="99" t="s">
        <v>24</v>
      </c>
      <c r="AG84" s="99">
        <f t="shared" ref="AG84" si="2773">ROUND((((Z84)+(2*AA84)+(3*AB84))/6),0)</f>
        <v>81</v>
      </c>
      <c r="AH84" s="99">
        <f t="shared" ref="AH84" si="2774">ROUND(AG84*0.2,0)</f>
        <v>16</v>
      </c>
      <c r="AI84" s="174"/>
      <c r="AJ84" s="171"/>
      <c r="AK84" s="100">
        <v>80</v>
      </c>
      <c r="AL84" s="100">
        <v>80</v>
      </c>
      <c r="AM84" s="100">
        <v>80</v>
      </c>
      <c r="AN84" s="99" t="s">
        <v>24</v>
      </c>
      <c r="AO84" s="99" t="s">
        <v>24</v>
      </c>
      <c r="AP84" s="99" t="s">
        <v>24</v>
      </c>
      <c r="AQ84" s="99" t="s">
        <v>24</v>
      </c>
      <c r="AR84" s="99">
        <f t="shared" ref="AR84" si="2775">ROUND((((AK84)+(2*AL84)+(3*AM84))/6),0)</f>
        <v>80</v>
      </c>
      <c r="AS84" s="99">
        <f t="shared" si="2394"/>
        <v>16</v>
      </c>
      <c r="AT84" s="174"/>
      <c r="AU84" s="171"/>
      <c r="AV84" s="91">
        <v>76</v>
      </c>
      <c r="AW84" s="91">
        <v>76</v>
      </c>
      <c r="AX84" s="91">
        <v>76</v>
      </c>
      <c r="AY84" s="99" t="s">
        <v>24</v>
      </c>
      <c r="AZ84" s="99" t="s">
        <v>24</v>
      </c>
      <c r="BA84" s="99" t="s">
        <v>24</v>
      </c>
      <c r="BB84" s="99" t="s">
        <v>24</v>
      </c>
      <c r="BC84" s="99">
        <f t="shared" ref="BC84" si="2776">ROUND((((AV84)+(2*AW84)+(3*AX84))/6),0)</f>
        <v>76</v>
      </c>
      <c r="BD84" s="99">
        <f t="shared" si="2683"/>
        <v>15</v>
      </c>
      <c r="BE84" s="174"/>
      <c r="BF84" s="171"/>
      <c r="BG84" s="100">
        <v>80</v>
      </c>
      <c r="BH84" s="99">
        <v>80</v>
      </c>
      <c r="BI84" s="99">
        <v>80</v>
      </c>
      <c r="BJ84" s="102" t="s">
        <v>24</v>
      </c>
      <c r="BK84" s="102" t="s">
        <v>24</v>
      </c>
      <c r="BL84" s="102" t="s">
        <v>24</v>
      </c>
      <c r="BM84" s="102" t="s">
        <v>24</v>
      </c>
      <c r="BN84" s="102">
        <f t="shared" ref="BN84" si="2777">ROUND((((BG84)+(2*BH84)+(3*BI84))/6),0)</f>
        <v>80</v>
      </c>
      <c r="BO84" s="102">
        <f t="shared" ref="BO84" si="2778">ROUND(BN84*0.3,0)</f>
        <v>24</v>
      </c>
      <c r="BP84" s="174"/>
      <c r="BQ84" s="171"/>
      <c r="BR84" s="98"/>
      <c r="BS84" s="99"/>
      <c r="BT84" s="99"/>
      <c r="BU84" s="102" t="s">
        <v>24</v>
      </c>
      <c r="BV84" s="102" t="s">
        <v>24</v>
      </c>
      <c r="BW84" s="102" t="s">
        <v>24</v>
      </c>
      <c r="BX84" s="102" t="s">
        <v>24</v>
      </c>
      <c r="BY84" s="102">
        <v>78</v>
      </c>
      <c r="BZ84" s="102">
        <f t="shared" si="2283"/>
        <v>31</v>
      </c>
      <c r="CA84" s="174"/>
      <c r="CB84" s="171"/>
      <c r="CC84" s="93">
        <v>80</v>
      </c>
      <c r="CD84" s="93">
        <v>80</v>
      </c>
      <c r="CE84" s="93">
        <v>78</v>
      </c>
      <c r="CF84" s="102" t="s">
        <v>24</v>
      </c>
      <c r="CG84" s="102" t="s">
        <v>24</v>
      </c>
      <c r="CH84" s="102" t="s">
        <v>24</v>
      </c>
      <c r="CI84" s="102" t="s">
        <v>24</v>
      </c>
      <c r="CJ84" s="102">
        <f t="shared" ref="CJ84" si="2779">ROUND((((CC84)+(2*CD84)+(3*CE84))/6),0)</f>
        <v>79</v>
      </c>
      <c r="CK84" s="102">
        <f t="shared" si="2399"/>
        <v>8</v>
      </c>
      <c r="CL84" s="174"/>
      <c r="CM84" s="171"/>
      <c r="CN84" s="98">
        <v>88</v>
      </c>
      <c r="CO84" s="99">
        <v>84</v>
      </c>
      <c r="CP84" s="99">
        <v>80</v>
      </c>
      <c r="CQ84" s="102" t="s">
        <v>24</v>
      </c>
      <c r="CR84" s="102" t="s">
        <v>24</v>
      </c>
      <c r="CS84" s="102" t="s">
        <v>24</v>
      </c>
      <c r="CT84" s="102" t="s">
        <v>24</v>
      </c>
      <c r="CU84" s="102">
        <f t="shared" ref="CU84" si="2780">ROUND((((CN84)+(2*CO84)+(3*CP84))/6),0)</f>
        <v>83</v>
      </c>
      <c r="CV84" s="102">
        <f t="shared" si="2287"/>
        <v>8</v>
      </c>
      <c r="CW84" s="174"/>
      <c r="CX84" s="171"/>
      <c r="CY84" s="100">
        <v>80</v>
      </c>
      <c r="CZ84" s="99">
        <v>80</v>
      </c>
      <c r="DA84" s="99">
        <v>78</v>
      </c>
      <c r="DB84" s="102" t="s">
        <v>24</v>
      </c>
      <c r="DC84" s="102" t="s">
        <v>24</v>
      </c>
      <c r="DD84" s="102" t="s">
        <v>24</v>
      </c>
      <c r="DE84" s="102" t="s">
        <v>24</v>
      </c>
      <c r="DF84" s="102">
        <f t="shared" ref="DF84" si="2781">ROUND((((CY84)+(2*CZ84)+(3*DA84))/6),0)</f>
        <v>79</v>
      </c>
      <c r="DG84" s="102">
        <f t="shared" si="2289"/>
        <v>8</v>
      </c>
      <c r="DH84" s="174"/>
      <c r="DI84" s="171"/>
      <c r="DJ84" s="91">
        <v>86</v>
      </c>
      <c r="DK84" s="92">
        <v>85</v>
      </c>
      <c r="DL84" s="92">
        <v>87</v>
      </c>
      <c r="DM84" s="99" t="s">
        <v>24</v>
      </c>
      <c r="DN84" s="99" t="s">
        <v>24</v>
      </c>
      <c r="DO84" s="99" t="s">
        <v>24</v>
      </c>
      <c r="DP84" s="99" t="s">
        <v>24</v>
      </c>
      <c r="DQ84" s="99">
        <f t="shared" ref="DQ84" si="2782">ROUND((((DJ84)+(2*DK84)+(3*DL84))/6),0)</f>
        <v>86</v>
      </c>
      <c r="DR84" s="99">
        <f t="shared" si="2291"/>
        <v>26</v>
      </c>
      <c r="DS84" s="174"/>
      <c r="DT84" s="171"/>
      <c r="DU84" s="100">
        <v>79</v>
      </c>
      <c r="DV84" s="99">
        <v>79</v>
      </c>
      <c r="DW84" s="99">
        <v>79</v>
      </c>
      <c r="DX84" s="99" t="s">
        <v>24</v>
      </c>
      <c r="DY84" s="99" t="s">
        <v>24</v>
      </c>
      <c r="DZ84" s="99" t="s">
        <v>24</v>
      </c>
      <c r="EA84" s="99" t="s">
        <v>24</v>
      </c>
      <c r="EB84" s="99">
        <f t="shared" ref="EB84" si="2783">ROUND((((DU84)+(2*DV84)+(3*DW84))/6),0)</f>
        <v>79</v>
      </c>
      <c r="EC84" s="99">
        <f t="shared" ref="EC84" si="2784">ROUND(EB84*0.05,0)</f>
        <v>4</v>
      </c>
      <c r="ED84" s="174"/>
      <c r="EE84" s="171"/>
      <c r="EF84" s="98">
        <v>78</v>
      </c>
      <c r="EG84" s="99">
        <v>78</v>
      </c>
      <c r="EH84" s="99">
        <v>78</v>
      </c>
      <c r="EI84" s="99" t="s">
        <v>24</v>
      </c>
      <c r="EJ84" s="99" t="s">
        <v>24</v>
      </c>
      <c r="EK84" s="99" t="s">
        <v>24</v>
      </c>
      <c r="EL84" s="99" t="s">
        <v>24</v>
      </c>
      <c r="EM84" s="99">
        <f t="shared" ref="EM84" si="2785">ROUND((((EF84)+(2*EG84)+(3*EH84))/6),0)</f>
        <v>78</v>
      </c>
      <c r="EN84" s="99">
        <f t="shared" si="2406"/>
        <v>8</v>
      </c>
      <c r="EO84" s="174"/>
      <c r="EP84" s="171"/>
      <c r="EQ84" s="100">
        <v>80</v>
      </c>
      <c r="ER84" s="100">
        <v>80</v>
      </c>
      <c r="ES84" s="100">
        <v>80</v>
      </c>
      <c r="ET84" s="99" t="s">
        <v>24</v>
      </c>
      <c r="EU84" s="99" t="s">
        <v>24</v>
      </c>
      <c r="EV84" s="99" t="s">
        <v>24</v>
      </c>
      <c r="EW84" s="99" t="s">
        <v>24</v>
      </c>
      <c r="EX84" s="99">
        <f t="shared" ref="EX84" si="2786">ROUND((((EQ84)+(2*ER84)+(3*ES84))/6),0)</f>
        <v>80</v>
      </c>
      <c r="EY84" s="99">
        <f t="shared" si="2510"/>
        <v>8</v>
      </c>
      <c r="EZ84" s="174"/>
      <c r="FA84" s="171"/>
      <c r="FB84" s="110">
        <v>85.4</v>
      </c>
      <c r="FC84" s="111">
        <v>85</v>
      </c>
      <c r="FD84" s="111">
        <v>85.9</v>
      </c>
      <c r="FE84" s="99" t="s">
        <v>24</v>
      </c>
      <c r="FF84" s="99" t="s">
        <v>24</v>
      </c>
      <c r="FG84" s="99" t="s">
        <v>24</v>
      </c>
      <c r="FH84" s="99" t="s">
        <v>24</v>
      </c>
      <c r="FI84" s="99">
        <f t="shared" ref="FI84" si="2787">ROUND((((FB84)+(2*FC84)+(3*FD84))/6),0)</f>
        <v>86</v>
      </c>
      <c r="FJ84" s="99">
        <f t="shared" si="2512"/>
        <v>17</v>
      </c>
      <c r="FK84" s="174"/>
      <c r="FL84" s="171"/>
      <c r="FM84" s="112">
        <v>77.400000000000006</v>
      </c>
      <c r="FN84" s="111">
        <v>77</v>
      </c>
      <c r="FO84" s="111">
        <v>77</v>
      </c>
      <c r="FP84" s="99" t="s">
        <v>24</v>
      </c>
      <c r="FQ84" s="99" t="s">
        <v>24</v>
      </c>
      <c r="FR84" s="99" t="s">
        <v>24</v>
      </c>
      <c r="FS84" s="99" t="s">
        <v>24</v>
      </c>
      <c r="FT84" s="99">
        <f t="shared" ref="FT84" si="2788">ROUND((((FM84)+(2*FN84)+(3*FO84))/6),0)</f>
        <v>77</v>
      </c>
      <c r="FU84" s="99">
        <f t="shared" si="2412"/>
        <v>15</v>
      </c>
      <c r="FV84" s="174"/>
      <c r="FW84" s="171"/>
      <c r="FX84" s="91">
        <v>80</v>
      </c>
      <c r="FY84" s="91">
        <v>80</v>
      </c>
      <c r="FZ84" s="91">
        <v>80</v>
      </c>
      <c r="GA84" s="99" t="s">
        <v>24</v>
      </c>
      <c r="GB84" s="99" t="s">
        <v>24</v>
      </c>
      <c r="GC84" s="99" t="s">
        <v>24</v>
      </c>
      <c r="GD84" s="99" t="s">
        <v>24</v>
      </c>
      <c r="GE84" s="99">
        <f t="shared" ref="GE84" si="2789">ROUND((((FX84)+(2*FY84)+(3*FZ84))/6),0)</f>
        <v>80</v>
      </c>
      <c r="GF84" s="99">
        <f t="shared" si="2515"/>
        <v>16</v>
      </c>
      <c r="GG84" s="174"/>
      <c r="GH84" s="171"/>
      <c r="GI84" s="177"/>
      <c r="GJ84" s="180"/>
      <c r="GK84" s="183"/>
      <c r="GL84" s="183"/>
      <c r="GM84" s="183"/>
      <c r="GN84" s="183"/>
      <c r="GO84" s="165"/>
      <c r="GP84" s="168"/>
      <c r="GQ84" s="168"/>
      <c r="GR84" s="165"/>
    </row>
    <row r="85" spans="1:200" ht="15.75" customHeight="1" thickBot="1" x14ac:dyDescent="0.3">
      <c r="A85" s="154">
        <v>27</v>
      </c>
      <c r="B85" s="157" t="s">
        <v>104</v>
      </c>
      <c r="C85" s="10" t="s">
        <v>3</v>
      </c>
      <c r="D85" s="24">
        <v>79</v>
      </c>
      <c r="E85" s="25">
        <v>78</v>
      </c>
      <c r="F85" s="25">
        <v>56</v>
      </c>
      <c r="G85" s="26">
        <f t="shared" si="2516"/>
        <v>67</v>
      </c>
      <c r="H85" s="6">
        <f t="shared" ref="H85" si="2790">ROUND(G85*0.4,0)</f>
        <v>27</v>
      </c>
      <c r="I85" s="6" t="s">
        <v>24</v>
      </c>
      <c r="J85" s="6" t="s">
        <v>24</v>
      </c>
      <c r="K85" s="6" t="s">
        <v>24</v>
      </c>
      <c r="L85" s="6" t="s">
        <v>24</v>
      </c>
      <c r="M85" s="136">
        <f t="shared" ref="M85" si="2791">H85+J86+L87</f>
        <v>77</v>
      </c>
      <c r="N85" s="133" t="str">
        <f t="shared" ref="N85" si="2792">IF(M85&gt;=75,"T","TT")</f>
        <v>T</v>
      </c>
      <c r="O85" s="5">
        <v>80</v>
      </c>
      <c r="P85" s="25">
        <v>80</v>
      </c>
      <c r="Q85" s="25">
        <v>56</v>
      </c>
      <c r="R85" s="6">
        <f t="shared" ref="R85" si="2793">ROUND((((O85)+(2*P85)+(3*Q85))/6),0)</f>
        <v>68</v>
      </c>
      <c r="S85" s="6">
        <f t="shared" ref="S85" si="2794">ROUND(R85*0.4,0)</f>
        <v>27</v>
      </c>
      <c r="T85" s="6" t="s">
        <v>24</v>
      </c>
      <c r="U85" s="6" t="s">
        <v>24</v>
      </c>
      <c r="V85" s="6" t="s">
        <v>24</v>
      </c>
      <c r="W85" s="6" t="s">
        <v>24</v>
      </c>
      <c r="X85" s="136">
        <f t="shared" ref="X85" si="2795">S85+U86+W87</f>
        <v>75</v>
      </c>
      <c r="Y85" s="133" t="str">
        <f t="shared" ref="Y85" si="2796">IF(X85&gt;=75,"T","TT")</f>
        <v>T</v>
      </c>
      <c r="Z85" s="16">
        <v>82</v>
      </c>
      <c r="AA85" s="6">
        <v>79</v>
      </c>
      <c r="AB85" s="25">
        <v>60</v>
      </c>
      <c r="AC85" s="6">
        <f t="shared" ref="AC85" si="2797">ROUND((((Z85)+(2*AA85)+(3*AB85))/6),0)</f>
        <v>70</v>
      </c>
      <c r="AD85" s="6">
        <f t="shared" ref="AD85" si="2798">ROUND(AC85*0.3,0)</f>
        <v>21</v>
      </c>
      <c r="AE85" s="6" t="s">
        <v>24</v>
      </c>
      <c r="AF85" s="6" t="s">
        <v>24</v>
      </c>
      <c r="AG85" s="6" t="s">
        <v>24</v>
      </c>
      <c r="AH85" s="6" t="s">
        <v>24</v>
      </c>
      <c r="AI85" s="136">
        <f t="shared" ref="AI85" si="2799">AD85+AF86+AH87</f>
        <v>79</v>
      </c>
      <c r="AJ85" s="133" t="str">
        <f t="shared" ref="AJ85" si="2800">IF(AI85&gt;=75,"T","TT")</f>
        <v>T</v>
      </c>
      <c r="AK85" s="5">
        <v>95</v>
      </c>
      <c r="AL85" s="25">
        <v>90</v>
      </c>
      <c r="AM85" s="25">
        <v>100</v>
      </c>
      <c r="AN85" s="6">
        <f t="shared" ref="AN85" si="2801">ROUND((((AK85)+(2*AL85)+(3*AM85))/6),0)</f>
        <v>96</v>
      </c>
      <c r="AO85" s="6">
        <f t="shared" ref="AO85" si="2802">ROUND(AN85*0.3,0)</f>
        <v>29</v>
      </c>
      <c r="AP85" s="6" t="s">
        <v>24</v>
      </c>
      <c r="AQ85" s="6" t="s">
        <v>24</v>
      </c>
      <c r="AR85" s="6" t="s">
        <v>24</v>
      </c>
      <c r="AS85" s="6" t="s">
        <v>24</v>
      </c>
      <c r="AT85" s="136">
        <f t="shared" ref="AT85" si="2803">AO85+AQ86+AS87</f>
        <v>91</v>
      </c>
      <c r="AU85" s="133" t="str">
        <f t="shared" ref="AU85" si="2804">IF(AT85&gt;=75,"T","TT")</f>
        <v>T</v>
      </c>
      <c r="AV85" s="63">
        <v>70</v>
      </c>
      <c r="AW85" s="63">
        <v>70</v>
      </c>
      <c r="AX85" s="64">
        <v>64</v>
      </c>
      <c r="AY85" s="6">
        <f t="shared" ref="AY85" si="2805">ROUND((((AV85)+(2*AW85)+(3*AX85))/6),0)</f>
        <v>67</v>
      </c>
      <c r="AZ85" s="6">
        <f t="shared" ref="AZ85" si="2806">ROUND(AY85*0.7,0)</f>
        <v>47</v>
      </c>
      <c r="BA85" s="6" t="s">
        <v>24</v>
      </c>
      <c r="BB85" s="6" t="s">
        <v>24</v>
      </c>
      <c r="BC85" s="6" t="s">
        <v>24</v>
      </c>
      <c r="BD85" s="6" t="s">
        <v>24</v>
      </c>
      <c r="BE85" s="136">
        <f t="shared" ref="BE85" si="2807">AZ85+BB86+BD87</f>
        <v>70</v>
      </c>
      <c r="BF85" s="139" t="str">
        <f t="shared" ref="BF85" si="2808">IF(BE85&gt;=70,"T","TT")</f>
        <v>T</v>
      </c>
      <c r="BG85" s="5">
        <v>81</v>
      </c>
      <c r="BH85" s="25">
        <v>80</v>
      </c>
      <c r="BI85" s="25">
        <v>67</v>
      </c>
      <c r="BJ85" s="6">
        <f t="shared" ref="BJ85" si="2809">ROUND((((BG85)+(2*BH85)+(3*BI85))/6),0)</f>
        <v>74</v>
      </c>
      <c r="BK85" s="6">
        <f t="shared" ref="BK85" si="2810">ROUND(BJ85*0.2,0)</f>
        <v>15</v>
      </c>
      <c r="BL85" s="6" t="s">
        <v>24</v>
      </c>
      <c r="BM85" s="6" t="s">
        <v>24</v>
      </c>
      <c r="BN85" s="6" t="s">
        <v>24</v>
      </c>
      <c r="BO85" s="6" t="s">
        <v>24</v>
      </c>
      <c r="BP85" s="136">
        <f t="shared" ref="BP85" si="2811">BK85+BM86+BO87</f>
        <v>82</v>
      </c>
      <c r="BQ85" s="133" t="str">
        <f t="shared" ref="BQ85" si="2812">IF(BP85&gt;=75,"T","TT")</f>
        <v>T</v>
      </c>
      <c r="BR85" s="24"/>
      <c r="BS85" s="25"/>
      <c r="BT85" s="25"/>
      <c r="BU85" s="6">
        <v>77</v>
      </c>
      <c r="BV85" s="6">
        <f t="shared" ref="BV85" si="2813">ROUND(BU85*0.1,0)</f>
        <v>8</v>
      </c>
      <c r="BW85" s="6" t="s">
        <v>24</v>
      </c>
      <c r="BX85" s="6" t="s">
        <v>24</v>
      </c>
      <c r="BY85" s="6" t="s">
        <v>24</v>
      </c>
      <c r="BZ85" s="6" t="s">
        <v>24</v>
      </c>
      <c r="CA85" s="136">
        <f t="shared" ref="CA85" si="2814">BV85+BX86+BZ87</f>
        <v>80</v>
      </c>
      <c r="CB85" s="133" t="str">
        <f t="shared" ref="CB85" si="2815">IF(CA85&gt;=75,"T","TT")</f>
        <v>T</v>
      </c>
      <c r="CC85" s="17">
        <v>84</v>
      </c>
      <c r="CD85" s="6">
        <v>82</v>
      </c>
      <c r="CE85" s="6">
        <v>80</v>
      </c>
      <c r="CF85" s="6">
        <f t="shared" ref="CF85" si="2816">ROUND((((CC85)+(2*CD85)+(3*CE85))/6),0)</f>
        <v>81</v>
      </c>
      <c r="CG85" s="6">
        <f t="shared" ref="CG85" si="2817">ROUND(CF85*0.8,0)</f>
        <v>65</v>
      </c>
      <c r="CH85" s="6" t="s">
        <v>24</v>
      </c>
      <c r="CI85" s="6" t="s">
        <v>24</v>
      </c>
      <c r="CJ85" s="6" t="s">
        <v>24</v>
      </c>
      <c r="CK85" s="6" t="s">
        <v>24</v>
      </c>
      <c r="CL85" s="136">
        <f t="shared" ref="CL85" si="2818">CG85+CI86+CK87</f>
        <v>81</v>
      </c>
      <c r="CM85" s="133" t="str">
        <f t="shared" ref="CM85" si="2819">IF(CL85&gt;=75,"T","TT")</f>
        <v>T</v>
      </c>
      <c r="CN85" s="24">
        <v>83</v>
      </c>
      <c r="CO85" s="25">
        <v>81</v>
      </c>
      <c r="CP85" s="25">
        <v>60</v>
      </c>
      <c r="CQ85" s="6">
        <f t="shared" ref="CQ85" si="2820">ROUND((((CN85)+(2*CO85)+(3*CP85))/6),0)</f>
        <v>71</v>
      </c>
      <c r="CR85" s="6">
        <f t="shared" ref="CR85" si="2821">ROUND(CQ85*0.7,0)</f>
        <v>50</v>
      </c>
      <c r="CS85" s="6" t="s">
        <v>24</v>
      </c>
      <c r="CT85" s="6" t="s">
        <v>24</v>
      </c>
      <c r="CU85" s="6" t="s">
        <v>24</v>
      </c>
      <c r="CV85" s="6" t="s">
        <v>24</v>
      </c>
      <c r="CW85" s="136">
        <f t="shared" ref="CW85" si="2822">CR85+CT86+CV87</f>
        <v>75</v>
      </c>
      <c r="CX85" s="139" t="str">
        <f t="shared" ref="CX85" si="2823">IF(CW85&gt;=75,"T","TT")</f>
        <v>T</v>
      </c>
      <c r="CY85" s="5">
        <v>79</v>
      </c>
      <c r="CZ85" s="25">
        <v>79</v>
      </c>
      <c r="DA85" s="25">
        <v>70</v>
      </c>
      <c r="DB85" s="6">
        <f t="shared" ref="DB85" si="2824">ROUND((((CY85)+(2*CZ85)+(3*DA85))/6),0)</f>
        <v>75</v>
      </c>
      <c r="DC85" s="6">
        <f t="shared" ref="DC85" si="2825">ROUND(DB85*0.7,0)</f>
        <v>53</v>
      </c>
      <c r="DD85" s="6" t="s">
        <v>24</v>
      </c>
      <c r="DE85" s="6" t="s">
        <v>24</v>
      </c>
      <c r="DF85" s="6" t="s">
        <v>24</v>
      </c>
      <c r="DG85" s="6" t="s">
        <v>24</v>
      </c>
      <c r="DH85" s="136">
        <f t="shared" ref="DH85" si="2826">DC85+DE86+DG87</f>
        <v>77</v>
      </c>
      <c r="DI85" s="133" t="str">
        <f t="shared" ref="DI85" si="2827">IF(DH85&gt;=75,"T","TT")</f>
        <v>T</v>
      </c>
      <c r="DJ85" s="24">
        <v>82</v>
      </c>
      <c r="DK85" s="25">
        <v>75</v>
      </c>
      <c r="DL85" s="25">
        <v>62</v>
      </c>
      <c r="DM85" s="25">
        <f t="shared" ref="DM85" si="2828">ROUND((((DJ85)+(2*DK85)+(3*DL85))/6),0)</f>
        <v>70</v>
      </c>
      <c r="DN85" s="25">
        <f t="shared" ref="DN85" si="2829">ROUND(DM85*0.5,0)</f>
        <v>35</v>
      </c>
      <c r="DO85" s="25" t="s">
        <v>24</v>
      </c>
      <c r="DP85" s="25" t="s">
        <v>24</v>
      </c>
      <c r="DQ85" s="25" t="s">
        <v>24</v>
      </c>
      <c r="DR85" s="25" t="s">
        <v>24</v>
      </c>
      <c r="DS85" s="136">
        <f t="shared" ref="DS85" si="2830">DN85+DP86+DR87</f>
        <v>78</v>
      </c>
      <c r="DT85" s="133" t="str">
        <f t="shared" ref="DT85" si="2831">IF(DS85&gt;=75,"T","TT")</f>
        <v>T</v>
      </c>
      <c r="DU85" s="5">
        <v>76</v>
      </c>
      <c r="DV85" s="25">
        <v>75</v>
      </c>
      <c r="DW85" s="25">
        <v>62</v>
      </c>
      <c r="DX85" s="25">
        <f t="shared" ref="DX85" si="2832">ROUND((((DU85)+(2*DV85)+(3*DW85))/6),0)</f>
        <v>69</v>
      </c>
      <c r="DY85" s="25">
        <f t="shared" ref="DY85" si="2833">ROUND(DX85*0.8,0)</f>
        <v>55</v>
      </c>
      <c r="DZ85" s="25" t="s">
        <v>24</v>
      </c>
      <c r="EA85" s="25" t="s">
        <v>24</v>
      </c>
      <c r="EB85" s="25" t="s">
        <v>24</v>
      </c>
      <c r="EC85" s="25" t="s">
        <v>24</v>
      </c>
      <c r="ED85" s="136">
        <f t="shared" ref="ED85" si="2834">DY85+EA86+EC87</f>
        <v>70</v>
      </c>
      <c r="EE85" s="139" t="str">
        <f t="shared" ref="EE85" si="2835">IF(ED85&gt;=70,"T","TT")</f>
        <v>T</v>
      </c>
      <c r="EF85" s="24">
        <v>74</v>
      </c>
      <c r="EG85" s="25">
        <v>70</v>
      </c>
      <c r="EH85" s="25">
        <v>58</v>
      </c>
      <c r="EI85" s="25">
        <f t="shared" ref="EI85" si="2836">ROUND((((EF85)+(2*EG85)+(3*EH85))/6),0)</f>
        <v>65</v>
      </c>
      <c r="EJ85" s="25">
        <f t="shared" ref="EJ85" si="2837">ROUND(EI85*0.6,0)</f>
        <v>39</v>
      </c>
      <c r="EK85" s="25" t="s">
        <v>24</v>
      </c>
      <c r="EL85" s="25" t="s">
        <v>24</v>
      </c>
      <c r="EM85" s="25" t="s">
        <v>24</v>
      </c>
      <c r="EN85" s="25" t="s">
        <v>24</v>
      </c>
      <c r="EO85" s="136">
        <f t="shared" si="2021"/>
        <v>70</v>
      </c>
      <c r="EP85" s="139" t="str">
        <f t="shared" ref="EP85" si="2838">IF(EO85&gt;=70,"T","TT")</f>
        <v>T</v>
      </c>
      <c r="EQ85" s="5">
        <v>75</v>
      </c>
      <c r="ER85" s="5">
        <v>75</v>
      </c>
      <c r="ES85" s="25">
        <v>59</v>
      </c>
      <c r="ET85" s="25">
        <f t="shared" ref="ET85" si="2839">ROUND((((EQ85)+(2*ER85)+(3*ES85))/6),0)</f>
        <v>67</v>
      </c>
      <c r="EU85" s="25">
        <f t="shared" ref="EU85" si="2840">ROUND(ET85*0.7,0)</f>
        <v>47</v>
      </c>
      <c r="EV85" s="25" t="s">
        <v>24</v>
      </c>
      <c r="EW85" s="25" t="s">
        <v>24</v>
      </c>
      <c r="EX85" s="25" t="s">
        <v>24</v>
      </c>
      <c r="EY85" s="25" t="s">
        <v>24</v>
      </c>
      <c r="EZ85" s="136">
        <f t="shared" ref="EZ85" si="2841">EU85+EW86+EY87</f>
        <v>70</v>
      </c>
      <c r="FA85" s="139" t="str">
        <f t="shared" ref="FA85" si="2842">IF(EZ85&gt;=70,"T","TT")</f>
        <v>T</v>
      </c>
      <c r="FB85" s="72">
        <v>76.333333333333329</v>
      </c>
      <c r="FC85" s="56">
        <v>75.833333333333329</v>
      </c>
      <c r="FD85" s="56">
        <v>62</v>
      </c>
      <c r="FE85" s="25">
        <f t="shared" ref="FE85" si="2843">ROUND((((FB85)+(2*FC85)+(3*FD85))/6),0)</f>
        <v>69</v>
      </c>
      <c r="FF85" s="25">
        <f t="shared" ref="FF85" si="2844">ROUND(FE85*0.3,0)</f>
        <v>21</v>
      </c>
      <c r="FG85" s="25" t="s">
        <v>24</v>
      </c>
      <c r="FH85" s="25" t="s">
        <v>24</v>
      </c>
      <c r="FI85" s="25" t="s">
        <v>24</v>
      </c>
      <c r="FJ85" s="25" t="s">
        <v>24</v>
      </c>
      <c r="FK85" s="136">
        <f t="shared" ref="FK85" si="2845">FF85+FH86+FJ87</f>
        <v>75</v>
      </c>
      <c r="FL85" s="139" t="str">
        <f t="shared" ref="FL85" si="2846">IF(FK85&gt;=75,"T","TT")</f>
        <v>T</v>
      </c>
      <c r="FM85" s="77">
        <v>88.7</v>
      </c>
      <c r="FN85" s="56">
        <v>75</v>
      </c>
      <c r="FO85" s="25">
        <v>70</v>
      </c>
      <c r="FP85" s="25">
        <f t="shared" ref="FP85" si="2847">ROUND((((FM85)+(2*FN85)+(3*FO85))/6),0)</f>
        <v>75</v>
      </c>
      <c r="FQ85" s="25">
        <f t="shared" ref="FQ85" si="2848">ROUND(FP85*0.4,0)</f>
        <v>30</v>
      </c>
      <c r="FR85" s="25" t="s">
        <v>24</v>
      </c>
      <c r="FS85" s="25" t="s">
        <v>24</v>
      </c>
      <c r="FT85" s="25" t="s">
        <v>24</v>
      </c>
      <c r="FU85" s="25" t="s">
        <v>24</v>
      </c>
      <c r="FV85" s="136">
        <f t="shared" ref="FV85" si="2849">FQ85+FS86+FU87</f>
        <v>77</v>
      </c>
      <c r="FW85" s="133" t="str">
        <f t="shared" ref="FW85" si="2850">IF(FV85&gt;=75,"T","TT")</f>
        <v>T</v>
      </c>
      <c r="FX85" s="24">
        <v>82</v>
      </c>
      <c r="FY85" s="25">
        <v>83</v>
      </c>
      <c r="FZ85" s="25">
        <v>94</v>
      </c>
      <c r="GA85" s="25">
        <f t="shared" ref="GA85" si="2851">ROUND((((FX85)+(2*FY85)+(3*FZ85))/6),0)</f>
        <v>88</v>
      </c>
      <c r="GB85" s="25">
        <f t="shared" ref="GB85" si="2852">ROUND(GA85*0.3,0)</f>
        <v>26</v>
      </c>
      <c r="GC85" s="25" t="s">
        <v>24</v>
      </c>
      <c r="GD85" s="25" t="s">
        <v>24</v>
      </c>
      <c r="GE85" s="25" t="s">
        <v>24</v>
      </c>
      <c r="GF85" s="25" t="s">
        <v>24</v>
      </c>
      <c r="GG85" s="136">
        <f t="shared" ref="GG85" si="2853">GB85+GD86+GF87</f>
        <v>83</v>
      </c>
      <c r="GH85" s="133" t="str">
        <f t="shared" si="2128"/>
        <v>T</v>
      </c>
      <c r="GI85" s="143">
        <f>M85+X85+AI85+AT85+BE85+BP85+CA85+CL85+CW85+DH85+DS85+ED85+EO85+EZ85+FK85+FV85+GG85</f>
        <v>1310</v>
      </c>
      <c r="GJ85" s="146">
        <f t="shared" si="102"/>
        <v>77.058823529411768</v>
      </c>
      <c r="GK85" s="148">
        <f t="shared" ref="GK85" si="2854">17-GL85</f>
        <v>17</v>
      </c>
      <c r="GL85" s="148">
        <f t="shared" ref="GL85" si="2855">COUNTIF(C85:GH85,"TT")</f>
        <v>0</v>
      </c>
      <c r="GM85" s="148" t="str">
        <f t="shared" ref="GM85" si="2856">IF(GL85&lt;=3,"N","TN")</f>
        <v>N</v>
      </c>
      <c r="GN85" s="148">
        <f>RANK(GI85,$GI$7:$GI$138,0)</f>
        <v>11</v>
      </c>
      <c r="GO85" s="127" t="str">
        <f t="shared" ref="GO85" si="2857">IF(AND(AI85&gt;=75,AT85&gt;=75,FV85&gt;=75),"YA","TIDAK")</f>
        <v>YA</v>
      </c>
      <c r="GP85" s="130" t="str">
        <f t="shared" ref="GP85" si="2858">IF(AND(BE85&gt;=70,ED85&gt;=70,EO85&gt;=70,EZ85&gt;=70),"YA","TIDAK")</f>
        <v>YA</v>
      </c>
      <c r="GQ85" s="130" t="str">
        <f t="shared" ref="GQ85" si="2859">IF(AND(CL85&gt;=75,CW85&gt;=75,DH85&gt;=75,DS85&gt;=75),"YA","TIDAK")</f>
        <v>YA</v>
      </c>
      <c r="GR85" s="127"/>
    </row>
    <row r="86" spans="1:200" ht="15.75" customHeight="1" thickBot="1" x14ac:dyDescent="0.3">
      <c r="A86" s="155"/>
      <c r="B86" s="158"/>
      <c r="C86" s="11" t="s">
        <v>4</v>
      </c>
      <c r="D86" s="18">
        <v>77</v>
      </c>
      <c r="E86" s="8">
        <v>80</v>
      </c>
      <c r="F86" s="8">
        <v>80</v>
      </c>
      <c r="G86" s="26" t="s">
        <v>24</v>
      </c>
      <c r="H86" s="8" t="s">
        <v>24</v>
      </c>
      <c r="I86" s="8">
        <f t="shared" ref="I86" si="2860">ROUND((((D86)+(2*E86)+(3*F86))/6),0)</f>
        <v>80</v>
      </c>
      <c r="J86" s="8">
        <f t="shared" ref="J86" si="2861">ROUND(I86*0.25,0)</f>
        <v>20</v>
      </c>
      <c r="K86" s="8" t="s">
        <v>24</v>
      </c>
      <c r="L86" s="8" t="s">
        <v>24</v>
      </c>
      <c r="M86" s="137"/>
      <c r="N86" s="134"/>
      <c r="O86" s="7">
        <v>80</v>
      </c>
      <c r="P86" s="7">
        <v>80</v>
      </c>
      <c r="Q86" s="7">
        <v>80</v>
      </c>
      <c r="R86" s="8" t="s">
        <v>24</v>
      </c>
      <c r="S86" s="8" t="s">
        <v>24</v>
      </c>
      <c r="T86" s="8">
        <f t="shared" ref="T86" si="2862">ROUND((((O86)+(2*P86)+(3*Q86))/6),0)</f>
        <v>80</v>
      </c>
      <c r="U86" s="8">
        <f t="shared" ref="U86" si="2863">ROUND(T86*0.1,0)</f>
        <v>8</v>
      </c>
      <c r="V86" s="8" t="s">
        <v>24</v>
      </c>
      <c r="W86" s="8" t="s">
        <v>24</v>
      </c>
      <c r="X86" s="137"/>
      <c r="Y86" s="134"/>
      <c r="Z86" s="18">
        <v>80</v>
      </c>
      <c r="AA86" s="8">
        <v>80</v>
      </c>
      <c r="AB86" s="8">
        <v>81</v>
      </c>
      <c r="AC86" s="8" t="s">
        <v>24</v>
      </c>
      <c r="AD86" s="8" t="s">
        <v>24</v>
      </c>
      <c r="AE86" s="8">
        <f t="shared" ref="AE86" si="2864">ROUND((((Z86)+(2*AA86)+(3*AB86))/6),0)</f>
        <v>81</v>
      </c>
      <c r="AF86" s="8">
        <f t="shared" ref="AF86" si="2865">ROUND(AE86*0.5,0)</f>
        <v>41</v>
      </c>
      <c r="AG86" s="8" t="s">
        <v>24</v>
      </c>
      <c r="AH86" s="8" t="s">
        <v>24</v>
      </c>
      <c r="AI86" s="137"/>
      <c r="AJ86" s="134"/>
      <c r="AK86" s="7">
        <v>88</v>
      </c>
      <c r="AL86" s="8">
        <v>85</v>
      </c>
      <c r="AM86" s="8">
        <v>88</v>
      </c>
      <c r="AN86" s="8" t="s">
        <v>24</v>
      </c>
      <c r="AO86" s="8" t="s">
        <v>24</v>
      </c>
      <c r="AP86" s="8">
        <f t="shared" ref="AP86" si="2866">ROUND((((AK86)+(2*AL86)+(3*AM86))/6),0)</f>
        <v>87</v>
      </c>
      <c r="AQ86" s="8">
        <f t="shared" ref="AQ86" si="2867">ROUND(AP86*0.5,0)</f>
        <v>44</v>
      </c>
      <c r="AR86" s="8" t="s">
        <v>24</v>
      </c>
      <c r="AS86" s="8" t="s">
        <v>24</v>
      </c>
      <c r="AT86" s="137"/>
      <c r="AU86" s="134"/>
      <c r="AV86" s="18">
        <v>75</v>
      </c>
      <c r="AW86" s="18">
        <v>75</v>
      </c>
      <c r="AX86" s="18">
        <v>75</v>
      </c>
      <c r="AY86" s="8" t="s">
        <v>24</v>
      </c>
      <c r="AZ86" s="8" t="s">
        <v>24</v>
      </c>
      <c r="BA86" s="8">
        <f t="shared" ref="BA86" si="2868">ROUND((((AV86)+(2*AW86)+(3*AX86))/6),0)</f>
        <v>75</v>
      </c>
      <c r="BB86" s="8">
        <f t="shared" ref="BB86" si="2869">ROUND(BA86*0.1,0)</f>
        <v>8</v>
      </c>
      <c r="BC86" s="8" t="s">
        <v>24</v>
      </c>
      <c r="BD86" s="8" t="s">
        <v>24</v>
      </c>
      <c r="BE86" s="137"/>
      <c r="BF86" s="140"/>
      <c r="BG86" s="7">
        <v>80</v>
      </c>
      <c r="BH86" s="8">
        <v>85</v>
      </c>
      <c r="BI86" s="8">
        <v>83</v>
      </c>
      <c r="BJ86" s="8" t="s">
        <v>24</v>
      </c>
      <c r="BK86" s="8" t="s">
        <v>24</v>
      </c>
      <c r="BL86" s="8">
        <f t="shared" ref="BL86" si="2870">ROUND((((BG86)+(2*BH86)+(3*BI86))/6),0)</f>
        <v>83</v>
      </c>
      <c r="BM86" s="8">
        <f t="shared" ref="BM86" si="2871">ROUND(BL86*0.5,0)</f>
        <v>42</v>
      </c>
      <c r="BN86" s="8" t="s">
        <v>24</v>
      </c>
      <c r="BO86" s="8" t="s">
        <v>24</v>
      </c>
      <c r="BP86" s="137"/>
      <c r="BQ86" s="134"/>
      <c r="BR86" s="18"/>
      <c r="BS86" s="8"/>
      <c r="BT86" s="8"/>
      <c r="BU86" s="8" t="s">
        <v>24</v>
      </c>
      <c r="BV86" s="8" t="s">
        <v>24</v>
      </c>
      <c r="BW86" s="8">
        <v>79</v>
      </c>
      <c r="BX86" s="8">
        <f t="shared" ref="BX86" si="2872">ROUND(BW86*0.5,0)</f>
        <v>40</v>
      </c>
      <c r="BY86" s="8" t="s">
        <v>24</v>
      </c>
      <c r="BZ86" s="8" t="s">
        <v>24</v>
      </c>
      <c r="CA86" s="137"/>
      <c r="CB86" s="134"/>
      <c r="CC86" s="7">
        <v>80</v>
      </c>
      <c r="CD86" s="7">
        <v>80</v>
      </c>
      <c r="CE86" s="7">
        <v>84</v>
      </c>
      <c r="CF86" s="8" t="s">
        <v>24</v>
      </c>
      <c r="CG86" s="8" t="s">
        <v>24</v>
      </c>
      <c r="CH86" s="8">
        <f t="shared" ref="CH86" si="2873">ROUND((((CC86)+(2*CD86)+(3*CE86))/6),0)</f>
        <v>82</v>
      </c>
      <c r="CI86" s="8">
        <f t="shared" ref="CI86" si="2874">ROUND(CH86*0.1,0)</f>
        <v>8</v>
      </c>
      <c r="CJ86" s="8" t="s">
        <v>24</v>
      </c>
      <c r="CK86" s="8" t="s">
        <v>24</v>
      </c>
      <c r="CL86" s="137"/>
      <c r="CM86" s="134"/>
      <c r="CN86" s="18">
        <v>90</v>
      </c>
      <c r="CO86" s="8">
        <v>83</v>
      </c>
      <c r="CP86" s="8">
        <v>84</v>
      </c>
      <c r="CQ86" s="8" t="s">
        <v>24</v>
      </c>
      <c r="CR86" s="8" t="s">
        <v>24</v>
      </c>
      <c r="CS86" s="8">
        <f t="shared" ref="CS86" si="2875">ROUND((((CN86)+(2*CO86)+(3*CP86))/6),0)</f>
        <v>85</v>
      </c>
      <c r="CT86" s="8">
        <f t="shared" ref="CT86" si="2876">ROUND(CS86*0.2,0)</f>
        <v>17</v>
      </c>
      <c r="CU86" s="8" t="s">
        <v>24</v>
      </c>
      <c r="CV86" s="8" t="s">
        <v>24</v>
      </c>
      <c r="CW86" s="137"/>
      <c r="CX86" s="140"/>
      <c r="CY86" s="7">
        <v>80</v>
      </c>
      <c r="CZ86" s="8">
        <v>80</v>
      </c>
      <c r="DA86" s="8">
        <v>79</v>
      </c>
      <c r="DB86" s="8" t="s">
        <v>24</v>
      </c>
      <c r="DC86" s="8" t="s">
        <v>24</v>
      </c>
      <c r="DD86" s="8">
        <f t="shared" ref="DD86" si="2877">ROUND((((CY86)+(2*CZ86)+(3*DA86))/6),0)</f>
        <v>80</v>
      </c>
      <c r="DE86" s="8">
        <f t="shared" ref="DE86" si="2878">ROUND(DD86*0.2,0)</f>
        <v>16</v>
      </c>
      <c r="DF86" s="8" t="s">
        <v>24</v>
      </c>
      <c r="DG86" s="8" t="s">
        <v>24</v>
      </c>
      <c r="DH86" s="137"/>
      <c r="DI86" s="134"/>
      <c r="DJ86" s="18">
        <v>86</v>
      </c>
      <c r="DK86" s="8">
        <v>85</v>
      </c>
      <c r="DL86" s="8">
        <v>87</v>
      </c>
      <c r="DM86" s="8" t="s">
        <v>24</v>
      </c>
      <c r="DN86" s="8" t="s">
        <v>24</v>
      </c>
      <c r="DO86" s="8">
        <f t="shared" ref="DO86" si="2879">ROUND((((DJ86)+(2*DK86)+(3*DL86))/6),0)</f>
        <v>86</v>
      </c>
      <c r="DP86" s="8">
        <f t="shared" ref="DP86" si="2880">ROUND(DO86*0.2,0)</f>
        <v>17</v>
      </c>
      <c r="DQ86" s="8" t="s">
        <v>24</v>
      </c>
      <c r="DR86" s="8" t="s">
        <v>24</v>
      </c>
      <c r="DS86" s="137"/>
      <c r="DT86" s="134"/>
      <c r="DU86" s="7">
        <v>75</v>
      </c>
      <c r="DV86" s="7">
        <v>75</v>
      </c>
      <c r="DW86" s="7">
        <v>75</v>
      </c>
      <c r="DX86" s="8" t="s">
        <v>24</v>
      </c>
      <c r="DY86" s="8" t="s">
        <v>24</v>
      </c>
      <c r="DZ86" s="8">
        <f t="shared" ref="DZ86" si="2881">ROUND((((DU86)+(2*DV86)+(3*DW86))/6),0)</f>
        <v>75</v>
      </c>
      <c r="EA86" s="8">
        <f t="shared" ref="EA86" si="2882">ROUND(DZ86*0.15,0)</f>
        <v>11</v>
      </c>
      <c r="EB86" s="8" t="s">
        <v>24</v>
      </c>
      <c r="EC86" s="8" t="s">
        <v>24</v>
      </c>
      <c r="ED86" s="137"/>
      <c r="EE86" s="140"/>
      <c r="EF86" s="18">
        <v>76</v>
      </c>
      <c r="EG86" s="8">
        <v>76</v>
      </c>
      <c r="EH86" s="8">
        <v>76</v>
      </c>
      <c r="EI86" s="8" t="s">
        <v>24</v>
      </c>
      <c r="EJ86" s="8" t="s">
        <v>24</v>
      </c>
      <c r="EK86" s="8">
        <f t="shared" ref="EK86" si="2883">ROUND((((EF86)+(2*EG86)+(3*EH86))/6),0)</f>
        <v>76</v>
      </c>
      <c r="EL86" s="8">
        <f t="shared" ref="EL86" si="2884">ROUND(EK86*0.3,0)</f>
        <v>23</v>
      </c>
      <c r="EM86" s="8" t="s">
        <v>24</v>
      </c>
      <c r="EN86" s="8" t="s">
        <v>24</v>
      </c>
      <c r="EO86" s="137"/>
      <c r="EP86" s="140"/>
      <c r="EQ86" s="7">
        <v>77</v>
      </c>
      <c r="ER86" s="7">
        <v>77</v>
      </c>
      <c r="ES86" s="7">
        <v>77</v>
      </c>
      <c r="ET86" s="8" t="s">
        <v>24</v>
      </c>
      <c r="EU86" s="8" t="s">
        <v>24</v>
      </c>
      <c r="EV86" s="8">
        <f t="shared" ref="EV86" si="2885">ROUND((((EQ86)+(2*ER86)+(3*ES86))/6),0)</f>
        <v>77</v>
      </c>
      <c r="EW86" s="8">
        <f t="shared" ref="EW86" si="2886">ROUND(EV86*0.2,0)</f>
        <v>15</v>
      </c>
      <c r="EX86" s="8" t="s">
        <v>24</v>
      </c>
      <c r="EY86" s="8" t="s">
        <v>24</v>
      </c>
      <c r="EZ86" s="137"/>
      <c r="FA86" s="140"/>
      <c r="FB86" s="66">
        <v>76.52</v>
      </c>
      <c r="FC86" s="29">
        <v>76</v>
      </c>
      <c r="FD86" s="29">
        <v>77.02</v>
      </c>
      <c r="FE86" s="8" t="s">
        <v>24</v>
      </c>
      <c r="FF86" s="8" t="s">
        <v>24</v>
      </c>
      <c r="FG86" s="8">
        <f t="shared" ref="FG86" si="2887">ROUND((((FB86)+(2*FC86)+(3*FD86))/6),0)</f>
        <v>77</v>
      </c>
      <c r="FH86" s="8">
        <f t="shared" ref="FH86" si="2888">ROUND(FG86*0.5,0)</f>
        <v>39</v>
      </c>
      <c r="FI86" s="8" t="s">
        <v>24</v>
      </c>
      <c r="FJ86" s="8" t="s">
        <v>24</v>
      </c>
      <c r="FK86" s="137"/>
      <c r="FL86" s="140"/>
      <c r="FM86" s="74">
        <v>85</v>
      </c>
      <c r="FN86" s="29">
        <v>78</v>
      </c>
      <c r="FO86" s="29">
        <v>78</v>
      </c>
      <c r="FP86" s="8" t="s">
        <v>24</v>
      </c>
      <c r="FQ86" s="8" t="s">
        <v>24</v>
      </c>
      <c r="FR86" s="8">
        <f t="shared" ref="FR86" si="2889">ROUND((((FM86)+(2*FN86)+(3*FO86))/6),0)</f>
        <v>79</v>
      </c>
      <c r="FS86" s="8">
        <f t="shared" ref="FS86" si="2890">ROUND(FR86*0.4,0)</f>
        <v>32</v>
      </c>
      <c r="FT86" s="8" t="s">
        <v>24</v>
      </c>
      <c r="FU86" s="8" t="s">
        <v>24</v>
      </c>
      <c r="FV86" s="137"/>
      <c r="FW86" s="134"/>
      <c r="FX86" s="18">
        <v>82</v>
      </c>
      <c r="FY86" s="18">
        <v>82</v>
      </c>
      <c r="FZ86" s="18">
        <v>82</v>
      </c>
      <c r="GA86" s="8" t="s">
        <v>24</v>
      </c>
      <c r="GB86" s="8" t="s">
        <v>24</v>
      </c>
      <c r="GC86" s="8">
        <f t="shared" ref="GC86" si="2891">ROUND((((FX86)+(2*FY86)+(3*FZ86))/6),0)</f>
        <v>82</v>
      </c>
      <c r="GD86" s="8">
        <f t="shared" ref="GD86" si="2892">ROUND(GC86*0.5,0)</f>
        <v>41</v>
      </c>
      <c r="GE86" s="8" t="s">
        <v>24</v>
      </c>
      <c r="GF86" s="8" t="s">
        <v>24</v>
      </c>
      <c r="GG86" s="137"/>
      <c r="GH86" s="134"/>
      <c r="GI86" s="143"/>
      <c r="GJ86" s="146"/>
      <c r="GK86" s="149"/>
      <c r="GL86" s="149"/>
      <c r="GM86" s="149"/>
      <c r="GN86" s="149"/>
      <c r="GO86" s="128"/>
      <c r="GP86" s="131"/>
      <c r="GQ86" s="131"/>
      <c r="GR86" s="128"/>
    </row>
    <row r="87" spans="1:200" ht="15.75" customHeight="1" thickBot="1" x14ac:dyDescent="0.3">
      <c r="A87" s="156"/>
      <c r="B87" s="159"/>
      <c r="C87" s="12" t="s">
        <v>5</v>
      </c>
      <c r="D87" s="22">
        <v>85</v>
      </c>
      <c r="E87" s="23">
        <v>80</v>
      </c>
      <c r="F87" s="23">
        <v>88</v>
      </c>
      <c r="G87" s="26" t="s">
        <v>24</v>
      </c>
      <c r="H87" s="20" t="s">
        <v>24</v>
      </c>
      <c r="I87" s="20" t="s">
        <v>24</v>
      </c>
      <c r="J87" s="20" t="s">
        <v>24</v>
      </c>
      <c r="K87" s="20">
        <f t="shared" ref="K87" si="2893">ROUND((((D87)+(2*E87)+(3*F87))/6),0)</f>
        <v>85</v>
      </c>
      <c r="L87" s="20">
        <f t="shared" ref="L87" si="2894">ROUND(K87*0.35,0)</f>
        <v>30</v>
      </c>
      <c r="M87" s="138"/>
      <c r="N87" s="135"/>
      <c r="O87" s="7">
        <v>80</v>
      </c>
      <c r="P87" s="7">
        <v>80</v>
      </c>
      <c r="Q87" s="7">
        <v>80</v>
      </c>
      <c r="R87" s="20" t="s">
        <v>24</v>
      </c>
      <c r="S87" s="20" t="s">
        <v>24</v>
      </c>
      <c r="T87" s="20" t="s">
        <v>24</v>
      </c>
      <c r="U87" s="20" t="s">
        <v>24</v>
      </c>
      <c r="V87" s="20">
        <f t="shared" ref="V87" si="2895">ROUND((((O87)+(2*P87)+(3*Q87))/6),0)</f>
        <v>80</v>
      </c>
      <c r="W87" s="20">
        <f t="shared" ref="W87" si="2896">ROUND(V87*0.5,0)</f>
        <v>40</v>
      </c>
      <c r="X87" s="138"/>
      <c r="Y87" s="135"/>
      <c r="Z87" s="19">
        <v>84</v>
      </c>
      <c r="AA87" s="20">
        <v>80</v>
      </c>
      <c r="AB87" s="23">
        <v>84</v>
      </c>
      <c r="AC87" s="20" t="s">
        <v>24</v>
      </c>
      <c r="AD87" s="20" t="s">
        <v>24</v>
      </c>
      <c r="AE87" s="20" t="s">
        <v>24</v>
      </c>
      <c r="AF87" s="20" t="s">
        <v>24</v>
      </c>
      <c r="AG87" s="20">
        <f t="shared" ref="AG87" si="2897">ROUND((((Z87)+(2*AA87)+(3*AB87))/6),0)</f>
        <v>83</v>
      </c>
      <c r="AH87" s="20">
        <f t="shared" ref="AH87" si="2898">ROUND(AG87*0.2,0)</f>
        <v>17</v>
      </c>
      <c r="AI87" s="138"/>
      <c r="AJ87" s="135"/>
      <c r="AK87" s="9">
        <v>90</v>
      </c>
      <c r="AL87" s="9">
        <v>90</v>
      </c>
      <c r="AM87" s="9">
        <v>90</v>
      </c>
      <c r="AN87" s="20" t="s">
        <v>24</v>
      </c>
      <c r="AO87" s="20" t="s">
        <v>24</v>
      </c>
      <c r="AP87" s="20" t="s">
        <v>24</v>
      </c>
      <c r="AQ87" s="20" t="s">
        <v>24</v>
      </c>
      <c r="AR87" s="20">
        <f t="shared" ref="AR87" si="2899">ROUND((((AK87)+(2*AL87)+(3*AM87))/6),0)</f>
        <v>90</v>
      </c>
      <c r="AS87" s="20">
        <f t="shared" ref="AS87" si="2900">ROUND(AR87*0.2,0)</f>
        <v>18</v>
      </c>
      <c r="AT87" s="138"/>
      <c r="AU87" s="135"/>
      <c r="AV87" s="18">
        <v>75</v>
      </c>
      <c r="AW87" s="18">
        <v>75</v>
      </c>
      <c r="AX87" s="18">
        <v>75</v>
      </c>
      <c r="AY87" s="20" t="s">
        <v>24</v>
      </c>
      <c r="AZ87" s="20" t="s">
        <v>24</v>
      </c>
      <c r="BA87" s="20" t="s">
        <v>24</v>
      </c>
      <c r="BB87" s="20" t="s">
        <v>24</v>
      </c>
      <c r="BC87" s="20">
        <f t="shared" ref="BC87" si="2901">ROUND((((AV87)+(2*AW87)+(3*AX87))/6),0)</f>
        <v>75</v>
      </c>
      <c r="BD87" s="20">
        <f t="shared" ref="BD87" si="2902">ROUND(BC87*0.2,0)</f>
        <v>15</v>
      </c>
      <c r="BE87" s="138"/>
      <c r="BF87" s="141"/>
      <c r="BG87" s="9">
        <v>80</v>
      </c>
      <c r="BH87" s="23">
        <v>83</v>
      </c>
      <c r="BI87" s="23">
        <v>82</v>
      </c>
      <c r="BJ87" s="23" t="s">
        <v>24</v>
      </c>
      <c r="BK87" s="23" t="s">
        <v>24</v>
      </c>
      <c r="BL87" s="23" t="s">
        <v>24</v>
      </c>
      <c r="BM87" s="23" t="s">
        <v>24</v>
      </c>
      <c r="BN87" s="23">
        <f t="shared" ref="BN87" si="2903">ROUND((((BG87)+(2*BH87)+(3*BI87))/6),0)</f>
        <v>82</v>
      </c>
      <c r="BO87" s="23">
        <f t="shared" ref="BO87" si="2904">ROUND(BN87*0.3,0)</f>
        <v>25</v>
      </c>
      <c r="BP87" s="138"/>
      <c r="BQ87" s="135"/>
      <c r="BR87" s="22"/>
      <c r="BS87" s="23"/>
      <c r="BT87" s="23"/>
      <c r="BU87" s="23" t="s">
        <v>24</v>
      </c>
      <c r="BV87" s="23" t="s">
        <v>24</v>
      </c>
      <c r="BW87" s="23" t="s">
        <v>24</v>
      </c>
      <c r="BX87" s="23" t="s">
        <v>24</v>
      </c>
      <c r="BY87" s="23">
        <v>80</v>
      </c>
      <c r="BZ87" s="23">
        <f t="shared" ref="BZ87" si="2905">ROUND(BY87*0.4,0)</f>
        <v>32</v>
      </c>
      <c r="CA87" s="138"/>
      <c r="CB87" s="135"/>
      <c r="CC87" s="7">
        <v>80</v>
      </c>
      <c r="CD87" s="7">
        <v>80</v>
      </c>
      <c r="CE87" s="7">
        <v>82</v>
      </c>
      <c r="CF87" s="23" t="s">
        <v>24</v>
      </c>
      <c r="CG87" s="23" t="s">
        <v>24</v>
      </c>
      <c r="CH87" s="23" t="s">
        <v>24</v>
      </c>
      <c r="CI87" s="23" t="s">
        <v>24</v>
      </c>
      <c r="CJ87" s="23">
        <f t="shared" ref="CJ87" si="2906">ROUND((((CC87)+(2*CD87)+(3*CE87))/6),0)</f>
        <v>81</v>
      </c>
      <c r="CK87" s="23">
        <f t="shared" ref="CK87" si="2907">ROUND(CJ87*0.1,0)</f>
        <v>8</v>
      </c>
      <c r="CL87" s="138"/>
      <c r="CM87" s="135"/>
      <c r="CN87" s="22">
        <v>86</v>
      </c>
      <c r="CO87" s="23">
        <v>82</v>
      </c>
      <c r="CP87" s="23">
        <v>80</v>
      </c>
      <c r="CQ87" s="23" t="s">
        <v>24</v>
      </c>
      <c r="CR87" s="23" t="s">
        <v>24</v>
      </c>
      <c r="CS87" s="23" t="s">
        <v>24</v>
      </c>
      <c r="CT87" s="23" t="s">
        <v>24</v>
      </c>
      <c r="CU87" s="23">
        <f t="shared" ref="CU87" si="2908">ROUND((((CN87)+(2*CO87)+(3*CP87))/6),0)</f>
        <v>82</v>
      </c>
      <c r="CV87" s="23">
        <f t="shared" ref="CV87" si="2909">ROUND(CU87*0.1,0)</f>
        <v>8</v>
      </c>
      <c r="CW87" s="138"/>
      <c r="CX87" s="141"/>
      <c r="CY87" s="9">
        <v>80</v>
      </c>
      <c r="CZ87" s="23">
        <v>80</v>
      </c>
      <c r="DA87" s="23">
        <v>80</v>
      </c>
      <c r="DB87" s="23" t="s">
        <v>24</v>
      </c>
      <c r="DC87" s="23" t="s">
        <v>24</v>
      </c>
      <c r="DD87" s="23" t="s">
        <v>24</v>
      </c>
      <c r="DE87" s="23" t="s">
        <v>24</v>
      </c>
      <c r="DF87" s="23">
        <f t="shared" ref="DF87" si="2910">ROUND((((CY87)+(2*CZ87)+(3*DA87))/6),0)</f>
        <v>80</v>
      </c>
      <c r="DG87" s="23">
        <f t="shared" ref="DG87" si="2911">ROUND(DF87*0.1,0)</f>
        <v>8</v>
      </c>
      <c r="DH87" s="138"/>
      <c r="DI87" s="135"/>
      <c r="DJ87" s="18">
        <v>86</v>
      </c>
      <c r="DK87" s="8">
        <v>85</v>
      </c>
      <c r="DL87" s="8">
        <v>87</v>
      </c>
      <c r="DM87" s="23" t="s">
        <v>24</v>
      </c>
      <c r="DN87" s="23" t="s">
        <v>24</v>
      </c>
      <c r="DO87" s="23" t="s">
        <v>24</v>
      </c>
      <c r="DP87" s="23" t="s">
        <v>24</v>
      </c>
      <c r="DQ87" s="23">
        <f t="shared" ref="DQ87" si="2912">ROUND((((DJ87)+(2*DK87)+(3*DL87))/6),0)</f>
        <v>86</v>
      </c>
      <c r="DR87" s="23">
        <f t="shared" ref="DR87" si="2913">ROUND(DQ87*0.3,0)</f>
        <v>26</v>
      </c>
      <c r="DS87" s="138"/>
      <c r="DT87" s="135"/>
      <c r="DU87" s="7">
        <v>75</v>
      </c>
      <c r="DV87" s="7">
        <v>75</v>
      </c>
      <c r="DW87" s="7">
        <v>75</v>
      </c>
      <c r="DX87" s="23" t="s">
        <v>24</v>
      </c>
      <c r="DY87" s="23" t="s">
        <v>24</v>
      </c>
      <c r="DZ87" s="23" t="s">
        <v>24</v>
      </c>
      <c r="EA87" s="23" t="s">
        <v>24</v>
      </c>
      <c r="EB87" s="23">
        <f t="shared" ref="EB87" si="2914">ROUND((((DU87)+(2*DV87)+(3*DW87))/6),0)</f>
        <v>75</v>
      </c>
      <c r="EC87" s="23">
        <f t="shared" ref="EC87" si="2915">ROUND(EB87*0.05,0)</f>
        <v>4</v>
      </c>
      <c r="ED87" s="138"/>
      <c r="EE87" s="141"/>
      <c r="EF87" s="22">
        <v>78</v>
      </c>
      <c r="EG87" s="23">
        <v>78</v>
      </c>
      <c r="EH87" s="23">
        <v>78</v>
      </c>
      <c r="EI87" s="23" t="s">
        <v>24</v>
      </c>
      <c r="EJ87" s="23" t="s">
        <v>24</v>
      </c>
      <c r="EK87" s="23" t="s">
        <v>24</v>
      </c>
      <c r="EL87" s="23" t="s">
        <v>24</v>
      </c>
      <c r="EM87" s="23">
        <f t="shared" ref="EM87" si="2916">ROUND((((EF87)+(2*EG87)+(3*EH87))/6),0)</f>
        <v>78</v>
      </c>
      <c r="EN87" s="23">
        <f t="shared" ref="EN87" si="2917">ROUND(EM87*0.1,0)</f>
        <v>8</v>
      </c>
      <c r="EO87" s="138"/>
      <c r="EP87" s="141"/>
      <c r="EQ87" s="9">
        <v>80</v>
      </c>
      <c r="ER87" s="9">
        <v>80</v>
      </c>
      <c r="ES87" s="9">
        <v>80</v>
      </c>
      <c r="ET87" s="23" t="s">
        <v>24</v>
      </c>
      <c r="EU87" s="23" t="s">
        <v>24</v>
      </c>
      <c r="EV87" s="23" t="s">
        <v>24</v>
      </c>
      <c r="EW87" s="23" t="s">
        <v>24</v>
      </c>
      <c r="EX87" s="23">
        <f t="shared" ref="EX87" si="2918">ROUND((((EQ87)+(2*ER87)+(3*ES87))/6),0)</f>
        <v>80</v>
      </c>
      <c r="EY87" s="23">
        <f t="shared" ref="EY87" si="2919">ROUND(EX87*0.1,0)</f>
        <v>8</v>
      </c>
      <c r="EZ87" s="138"/>
      <c r="FA87" s="141"/>
      <c r="FB87" s="69">
        <v>75.400000000000006</v>
      </c>
      <c r="FC87" s="70">
        <v>75</v>
      </c>
      <c r="FD87" s="70">
        <v>75.95</v>
      </c>
      <c r="FE87" s="23" t="s">
        <v>24</v>
      </c>
      <c r="FF87" s="23" t="s">
        <v>24</v>
      </c>
      <c r="FG87" s="23" t="s">
        <v>24</v>
      </c>
      <c r="FH87" s="23" t="s">
        <v>24</v>
      </c>
      <c r="FI87" s="23">
        <f t="shared" ref="FI87" si="2920">ROUND((((FB87)+(2*FC87)+(3*FD87))/6),0)</f>
        <v>76</v>
      </c>
      <c r="FJ87" s="23">
        <f t="shared" ref="FJ87" si="2921">ROUND(FI87*0.2,0)</f>
        <v>15</v>
      </c>
      <c r="FK87" s="138"/>
      <c r="FL87" s="141"/>
      <c r="FM87" s="78">
        <v>77.599999999999994</v>
      </c>
      <c r="FN87" s="70">
        <v>77</v>
      </c>
      <c r="FO87" s="70">
        <v>77</v>
      </c>
      <c r="FP87" s="23" t="s">
        <v>24</v>
      </c>
      <c r="FQ87" s="23" t="s">
        <v>24</v>
      </c>
      <c r="FR87" s="23" t="s">
        <v>24</v>
      </c>
      <c r="FS87" s="23" t="s">
        <v>24</v>
      </c>
      <c r="FT87" s="23">
        <f t="shared" ref="FT87" si="2922">ROUND((((FM87)+(2*FN87)+(3*FO87))/6),0)</f>
        <v>77</v>
      </c>
      <c r="FU87" s="23">
        <f t="shared" ref="FU87" si="2923">ROUND(FT87*0.2,0)</f>
        <v>15</v>
      </c>
      <c r="FV87" s="138"/>
      <c r="FW87" s="135"/>
      <c r="FX87" s="22">
        <v>80</v>
      </c>
      <c r="FY87" s="22">
        <v>80</v>
      </c>
      <c r="FZ87" s="22">
        <v>80</v>
      </c>
      <c r="GA87" s="23" t="s">
        <v>24</v>
      </c>
      <c r="GB87" s="23" t="s">
        <v>24</v>
      </c>
      <c r="GC87" s="23" t="s">
        <v>24</v>
      </c>
      <c r="GD87" s="23" t="s">
        <v>24</v>
      </c>
      <c r="GE87" s="23">
        <f t="shared" ref="GE87" si="2924">ROUND((((FX87)+(2*FY87)+(3*FZ87))/6),0)</f>
        <v>80</v>
      </c>
      <c r="GF87" s="23">
        <f t="shared" ref="GF87" si="2925">ROUND(GE87*0.2,0)</f>
        <v>16</v>
      </c>
      <c r="GG87" s="138"/>
      <c r="GH87" s="135"/>
      <c r="GI87" s="143"/>
      <c r="GJ87" s="146"/>
      <c r="GK87" s="150"/>
      <c r="GL87" s="150"/>
      <c r="GM87" s="150"/>
      <c r="GN87" s="150"/>
      <c r="GO87" s="129"/>
      <c r="GP87" s="132"/>
      <c r="GQ87" s="132"/>
      <c r="GR87" s="129"/>
    </row>
    <row r="88" spans="1:200" ht="15.75" customHeight="1" thickBot="1" x14ac:dyDescent="0.3">
      <c r="A88" s="154">
        <v>28</v>
      </c>
      <c r="B88" s="157" t="s">
        <v>105</v>
      </c>
      <c r="C88" s="10" t="s">
        <v>3</v>
      </c>
      <c r="D88" s="16">
        <v>77</v>
      </c>
      <c r="E88" s="6">
        <v>78</v>
      </c>
      <c r="F88" s="6">
        <v>66</v>
      </c>
      <c r="G88" s="26">
        <f t="shared" ref="G88:G97" si="2926">ROUND((((D88)+(2*E88)+(3*F88))/6),0)</f>
        <v>72</v>
      </c>
      <c r="H88" s="6">
        <f t="shared" ref="H88:H103" si="2927">ROUND(G88*0.4,0)</f>
        <v>29</v>
      </c>
      <c r="I88" s="6" t="s">
        <v>24</v>
      </c>
      <c r="J88" s="6" t="s">
        <v>24</v>
      </c>
      <c r="K88" s="6" t="s">
        <v>24</v>
      </c>
      <c r="L88" s="6" t="s">
        <v>24</v>
      </c>
      <c r="M88" s="136">
        <f t="shared" ref="M88" si="2928">H88+J89+L90</f>
        <v>78</v>
      </c>
      <c r="N88" s="133" t="str">
        <f t="shared" ref="N88" si="2929">IF(M88&gt;=75,"T","TT")</f>
        <v>T</v>
      </c>
      <c r="O88" s="17">
        <v>80</v>
      </c>
      <c r="P88" s="6">
        <v>80</v>
      </c>
      <c r="Q88" s="6">
        <v>84</v>
      </c>
      <c r="R88" s="6">
        <f t="shared" ref="R88" si="2930">ROUND((((O88)+(2*P88)+(3*Q88))/6),0)</f>
        <v>82</v>
      </c>
      <c r="S88" s="6">
        <f t="shared" ref="S88:S97" si="2931">ROUND(R88*0.4,0)</f>
        <v>33</v>
      </c>
      <c r="T88" s="6" t="s">
        <v>24</v>
      </c>
      <c r="U88" s="6" t="s">
        <v>24</v>
      </c>
      <c r="V88" s="6" t="s">
        <v>24</v>
      </c>
      <c r="W88" s="6" t="s">
        <v>24</v>
      </c>
      <c r="X88" s="136">
        <f t="shared" ref="X88" si="2932">S88+U89+W90</f>
        <v>84</v>
      </c>
      <c r="Y88" s="133" t="str">
        <f t="shared" ref="Y88" si="2933">IF(X88&gt;=75,"T","TT")</f>
        <v>T</v>
      </c>
      <c r="Z88" s="16">
        <v>83</v>
      </c>
      <c r="AA88" s="6">
        <v>81</v>
      </c>
      <c r="AB88" s="6">
        <v>78</v>
      </c>
      <c r="AC88" s="6">
        <f t="shared" ref="AC88" si="2934">ROUND((((Z88)+(2*AA88)+(3*AB88))/6),0)</f>
        <v>80</v>
      </c>
      <c r="AD88" s="6">
        <f t="shared" ref="AD88:AD103" si="2935">ROUND(AC88*0.3,0)</f>
        <v>24</v>
      </c>
      <c r="AE88" s="6" t="s">
        <v>24</v>
      </c>
      <c r="AF88" s="6" t="s">
        <v>24</v>
      </c>
      <c r="AG88" s="6" t="s">
        <v>24</v>
      </c>
      <c r="AH88" s="6" t="s">
        <v>24</v>
      </c>
      <c r="AI88" s="136">
        <f t="shared" ref="AI88" si="2936">AD88+AF89+AH90</f>
        <v>83</v>
      </c>
      <c r="AJ88" s="133" t="str">
        <f t="shared" ref="AJ88" si="2937">IF(AI88&gt;=75,"T","TT")</f>
        <v>T</v>
      </c>
      <c r="AK88" s="17">
        <v>95</v>
      </c>
      <c r="AL88" s="6">
        <v>78</v>
      </c>
      <c r="AM88" s="6">
        <v>100</v>
      </c>
      <c r="AN88" s="6">
        <f t="shared" ref="AN88" si="2938">ROUND((((AK88)+(2*AL88)+(3*AM88))/6),0)</f>
        <v>92</v>
      </c>
      <c r="AO88" s="6">
        <f t="shared" ref="AO88:AO103" si="2939">ROUND(AN88*0.3,0)</f>
        <v>28</v>
      </c>
      <c r="AP88" s="6" t="s">
        <v>24</v>
      </c>
      <c r="AQ88" s="6" t="s">
        <v>24</v>
      </c>
      <c r="AR88" s="6" t="s">
        <v>24</v>
      </c>
      <c r="AS88" s="6" t="s">
        <v>24</v>
      </c>
      <c r="AT88" s="136">
        <f t="shared" ref="AT88" si="2940">AO88+AQ89+AS90</f>
        <v>85</v>
      </c>
      <c r="AU88" s="133" t="str">
        <f t="shared" ref="AU88" si="2941">IF(AT88&gt;=75,"T","TT")</f>
        <v>T</v>
      </c>
      <c r="AV88" s="61">
        <v>79</v>
      </c>
      <c r="AW88" s="61">
        <v>79</v>
      </c>
      <c r="AX88" s="62">
        <v>60</v>
      </c>
      <c r="AY88" s="6">
        <f t="shared" ref="AY88" si="2942">ROUND((((AV88)+(2*AW88)+(3*AX88))/6),0)</f>
        <v>70</v>
      </c>
      <c r="AZ88" s="6">
        <f t="shared" ref="AZ88:AZ97" si="2943">ROUND(AY88*0.7,0)</f>
        <v>49</v>
      </c>
      <c r="BA88" s="6" t="s">
        <v>24</v>
      </c>
      <c r="BB88" s="6" t="s">
        <v>24</v>
      </c>
      <c r="BC88" s="6" t="s">
        <v>24</v>
      </c>
      <c r="BD88" s="6" t="s">
        <v>24</v>
      </c>
      <c r="BE88" s="136">
        <f t="shared" ref="BE88" si="2944">AZ88+BB89+BD90</f>
        <v>73</v>
      </c>
      <c r="BF88" s="133" t="str">
        <f t="shared" ref="BF88" si="2945">IF(BE88&gt;=70,"T","TT")</f>
        <v>T</v>
      </c>
      <c r="BG88" s="17">
        <v>90</v>
      </c>
      <c r="BH88" s="6">
        <v>84</v>
      </c>
      <c r="BI88" s="6">
        <v>83</v>
      </c>
      <c r="BJ88" s="6">
        <f t="shared" ref="BJ88" si="2946">ROUND((((BG88)+(2*BH88)+(3*BI88))/6),0)</f>
        <v>85</v>
      </c>
      <c r="BK88" s="6">
        <f t="shared" ref="BK88:BK97" si="2947">ROUND(BJ88*0.2,0)</f>
        <v>17</v>
      </c>
      <c r="BL88" s="6" t="s">
        <v>24</v>
      </c>
      <c r="BM88" s="6" t="s">
        <v>24</v>
      </c>
      <c r="BN88" s="6" t="s">
        <v>24</v>
      </c>
      <c r="BO88" s="6" t="s">
        <v>24</v>
      </c>
      <c r="BP88" s="136">
        <f t="shared" ref="BP88" si="2948">BK88+BM89+BO90</f>
        <v>87</v>
      </c>
      <c r="BQ88" s="133" t="str">
        <f t="shared" ref="BQ88" si="2949">IF(BP88&gt;=75,"T","TT")</f>
        <v>T</v>
      </c>
      <c r="BR88" s="16"/>
      <c r="BS88" s="6"/>
      <c r="BT88" s="6"/>
      <c r="BU88" s="6">
        <v>77</v>
      </c>
      <c r="BV88" s="6">
        <f t="shared" ref="BV88:BV97" si="2950">ROUND(BU88*0.1,0)</f>
        <v>8</v>
      </c>
      <c r="BW88" s="6" t="s">
        <v>24</v>
      </c>
      <c r="BX88" s="6" t="s">
        <v>24</v>
      </c>
      <c r="BY88" s="6" t="s">
        <v>24</v>
      </c>
      <c r="BZ88" s="6" t="s">
        <v>24</v>
      </c>
      <c r="CA88" s="136">
        <f t="shared" ref="CA88" si="2951">BV88+BX89+BZ90</f>
        <v>80</v>
      </c>
      <c r="CB88" s="133" t="str">
        <f t="shared" ref="CB88" si="2952">IF(CA88&gt;=75,"T","TT")</f>
        <v>T</v>
      </c>
      <c r="CC88" s="17">
        <v>85</v>
      </c>
      <c r="CD88" s="6">
        <v>84</v>
      </c>
      <c r="CE88" s="6">
        <v>86</v>
      </c>
      <c r="CF88" s="6">
        <f t="shared" ref="CF88" si="2953">ROUND((((CC88)+(2*CD88)+(3*CE88))/6),0)</f>
        <v>85</v>
      </c>
      <c r="CG88" s="6">
        <f t="shared" ref="CG88:CG97" si="2954">ROUND(CF88*0.8,0)</f>
        <v>68</v>
      </c>
      <c r="CH88" s="6" t="s">
        <v>24</v>
      </c>
      <c r="CI88" s="6" t="s">
        <v>24</v>
      </c>
      <c r="CJ88" s="6" t="s">
        <v>24</v>
      </c>
      <c r="CK88" s="6" t="s">
        <v>24</v>
      </c>
      <c r="CL88" s="136">
        <f t="shared" ref="CL88" si="2955">CG88+CI89+CK90</f>
        <v>84</v>
      </c>
      <c r="CM88" s="133" t="str">
        <f t="shared" ref="CM88" si="2956">IF(CL88&gt;=75,"T","TT")</f>
        <v>T</v>
      </c>
      <c r="CN88" s="16">
        <v>85</v>
      </c>
      <c r="CO88" s="6">
        <v>83</v>
      </c>
      <c r="CP88" s="6">
        <v>76</v>
      </c>
      <c r="CQ88" s="6">
        <f t="shared" ref="CQ88" si="2957">ROUND((((CN88)+(2*CO88)+(3*CP88))/6),0)</f>
        <v>80</v>
      </c>
      <c r="CR88" s="6">
        <f t="shared" ref="CR88:CR106" si="2958">ROUND(CQ88*0.7,0)</f>
        <v>56</v>
      </c>
      <c r="CS88" s="6" t="s">
        <v>24</v>
      </c>
      <c r="CT88" s="6" t="s">
        <v>24</v>
      </c>
      <c r="CU88" s="6" t="s">
        <v>24</v>
      </c>
      <c r="CV88" s="6" t="s">
        <v>24</v>
      </c>
      <c r="CW88" s="136">
        <f t="shared" ref="CW88" si="2959">CR88+CT89+CV90</f>
        <v>83</v>
      </c>
      <c r="CX88" s="133" t="str">
        <f t="shared" ref="CX88" si="2960">IF(CW88&gt;=75,"T","TT")</f>
        <v>T</v>
      </c>
      <c r="CY88" s="17">
        <v>85</v>
      </c>
      <c r="CZ88" s="6">
        <v>93</v>
      </c>
      <c r="DA88" s="6">
        <v>78</v>
      </c>
      <c r="DB88" s="6">
        <f t="shared" ref="DB88" si="2961">ROUND((((CY88)+(2*CZ88)+(3*DA88))/6),0)</f>
        <v>84</v>
      </c>
      <c r="DC88" s="6">
        <f t="shared" ref="DC88:DC103" si="2962">ROUND(DB88*0.7,0)</f>
        <v>59</v>
      </c>
      <c r="DD88" s="6" t="s">
        <v>24</v>
      </c>
      <c r="DE88" s="6" t="s">
        <v>24</v>
      </c>
      <c r="DF88" s="6" t="s">
        <v>24</v>
      </c>
      <c r="DG88" s="6" t="s">
        <v>24</v>
      </c>
      <c r="DH88" s="136">
        <f t="shared" ref="DH88" si="2963">DC88+DE89+DG90</f>
        <v>84</v>
      </c>
      <c r="DI88" s="133" t="str">
        <f t="shared" ref="DI88" si="2964">IF(DH88&gt;=75,"T","TT")</f>
        <v>T</v>
      </c>
      <c r="DJ88" s="16">
        <v>81</v>
      </c>
      <c r="DK88" s="6">
        <v>76</v>
      </c>
      <c r="DL88" s="6">
        <v>68</v>
      </c>
      <c r="DM88" s="6">
        <f t="shared" ref="DM88" si="2965">ROUND((((DJ88)+(2*DK88)+(3*DL88))/6),0)</f>
        <v>73</v>
      </c>
      <c r="DN88" s="6">
        <f t="shared" ref="DN88:DN94" si="2966">ROUND(DM88*0.5,0)</f>
        <v>37</v>
      </c>
      <c r="DO88" s="6" t="s">
        <v>24</v>
      </c>
      <c r="DP88" s="6" t="s">
        <v>24</v>
      </c>
      <c r="DQ88" s="6" t="s">
        <v>24</v>
      </c>
      <c r="DR88" s="6" t="s">
        <v>24</v>
      </c>
      <c r="DS88" s="136">
        <f t="shared" ref="DS88" si="2967">DN88+DP89+DR90</f>
        <v>80</v>
      </c>
      <c r="DT88" s="133" t="str">
        <f t="shared" ref="DT88" si="2968">IF(DS88&gt;=75,"T","TT")</f>
        <v>T</v>
      </c>
      <c r="DU88" s="17">
        <v>80</v>
      </c>
      <c r="DV88" s="6">
        <v>80</v>
      </c>
      <c r="DW88" s="6">
        <v>67</v>
      </c>
      <c r="DX88" s="6">
        <f t="shared" ref="DX88" si="2969">ROUND((((DU88)+(2*DV88)+(3*DW88))/6),0)</f>
        <v>74</v>
      </c>
      <c r="DY88" s="6">
        <f t="shared" ref="DY88:DY100" si="2970">ROUND(DX88*0.8,0)</f>
        <v>59</v>
      </c>
      <c r="DZ88" s="6" t="s">
        <v>24</v>
      </c>
      <c r="EA88" s="6" t="s">
        <v>24</v>
      </c>
      <c r="EB88" s="6" t="s">
        <v>24</v>
      </c>
      <c r="EC88" s="6" t="s">
        <v>24</v>
      </c>
      <c r="ED88" s="136">
        <f t="shared" ref="ED88" si="2971">DY88+EA89+EC90</f>
        <v>75</v>
      </c>
      <c r="EE88" s="133" t="str">
        <f t="shared" ref="EE88" si="2972">IF(ED88&gt;=70,"T","TT")</f>
        <v>T</v>
      </c>
      <c r="EF88" s="16">
        <v>76</v>
      </c>
      <c r="EG88" s="6">
        <v>73</v>
      </c>
      <c r="EH88" s="6">
        <v>83</v>
      </c>
      <c r="EI88" s="6">
        <f t="shared" ref="EI88" si="2973">ROUND((((EF88)+(2*EG88)+(3*EH88))/6),0)</f>
        <v>79</v>
      </c>
      <c r="EJ88" s="6">
        <f t="shared" ref="EJ88:EJ106" si="2974">ROUND(EI88*0.6,0)</f>
        <v>47</v>
      </c>
      <c r="EK88" s="6" t="s">
        <v>24</v>
      </c>
      <c r="EL88" s="6" t="s">
        <v>24</v>
      </c>
      <c r="EM88" s="6" t="s">
        <v>24</v>
      </c>
      <c r="EN88" s="6" t="s">
        <v>24</v>
      </c>
      <c r="EO88" s="136">
        <f t="shared" si="2021"/>
        <v>78</v>
      </c>
      <c r="EP88" s="133" t="str">
        <f t="shared" ref="EP88" si="2975">IF(EO88&gt;=70,"T","TT")</f>
        <v>T</v>
      </c>
      <c r="EQ88" s="17">
        <v>76</v>
      </c>
      <c r="ER88" s="17">
        <v>76</v>
      </c>
      <c r="ES88" s="6">
        <v>83</v>
      </c>
      <c r="ET88" s="6">
        <f t="shared" ref="ET88" si="2976">ROUND((((EQ88)+(2*ER88)+(3*ES88))/6),0)</f>
        <v>80</v>
      </c>
      <c r="EU88" s="6">
        <f t="shared" ref="EU88:EU106" si="2977">ROUND(ET88*0.7,0)</f>
        <v>56</v>
      </c>
      <c r="EV88" s="6" t="s">
        <v>24</v>
      </c>
      <c r="EW88" s="6" t="s">
        <v>24</v>
      </c>
      <c r="EX88" s="6" t="s">
        <v>24</v>
      </c>
      <c r="EY88" s="6" t="s">
        <v>24</v>
      </c>
      <c r="EZ88" s="136">
        <f t="shared" ref="EZ88" si="2978">EU88+EW89+EY90</f>
        <v>80</v>
      </c>
      <c r="FA88" s="133" t="str">
        <f t="shared" ref="FA88" si="2979">IF(EZ88&gt;=70,"T","TT")</f>
        <v>T</v>
      </c>
      <c r="FB88" s="71">
        <v>81.333333333333329</v>
      </c>
      <c r="FC88" s="26">
        <v>80.833333333333329</v>
      </c>
      <c r="FD88" s="26">
        <v>68</v>
      </c>
      <c r="FE88" s="6">
        <f t="shared" ref="FE88" si="2980">ROUND((((FB88)+(2*FC88)+(3*FD88))/6),0)</f>
        <v>75</v>
      </c>
      <c r="FF88" s="6">
        <f t="shared" ref="FF88:FF106" si="2981">ROUND(FE88*0.3,0)</f>
        <v>23</v>
      </c>
      <c r="FG88" s="6" t="s">
        <v>24</v>
      </c>
      <c r="FH88" s="6" t="s">
        <v>24</v>
      </c>
      <c r="FI88" s="6" t="s">
        <v>24</v>
      </c>
      <c r="FJ88" s="6" t="s">
        <v>24</v>
      </c>
      <c r="FK88" s="136">
        <f t="shared" ref="FK88" si="2982">FF88+FH89+FJ90</f>
        <v>77</v>
      </c>
      <c r="FL88" s="133" t="str">
        <f t="shared" ref="FL88" si="2983">IF(FK88&gt;=75,"T","TT")</f>
        <v>T</v>
      </c>
      <c r="FM88" s="76">
        <v>75.8</v>
      </c>
      <c r="FN88" s="26">
        <v>76</v>
      </c>
      <c r="FO88" s="6">
        <v>69</v>
      </c>
      <c r="FP88" s="6">
        <f t="shared" ref="FP88" si="2984">ROUND((((FM88)+(2*FN88)+(3*FO88))/6),0)</f>
        <v>72</v>
      </c>
      <c r="FQ88" s="6">
        <f t="shared" ref="FQ88:FQ109" si="2985">ROUND(FP88*0.4,0)</f>
        <v>29</v>
      </c>
      <c r="FR88" s="6" t="s">
        <v>24</v>
      </c>
      <c r="FS88" s="6" t="s">
        <v>24</v>
      </c>
      <c r="FT88" s="6" t="s">
        <v>24</v>
      </c>
      <c r="FU88" s="6" t="s">
        <v>24</v>
      </c>
      <c r="FV88" s="136">
        <f t="shared" ref="FV88" si="2986">FQ88+FS89+FU90</f>
        <v>75</v>
      </c>
      <c r="FW88" s="133" t="str">
        <f t="shared" ref="FW88" si="2987">IF(FV88&gt;=75,"T","TT")</f>
        <v>T</v>
      </c>
      <c r="FX88" s="16">
        <v>84</v>
      </c>
      <c r="FY88" s="6">
        <v>83</v>
      </c>
      <c r="FZ88" s="6">
        <v>46</v>
      </c>
      <c r="GA88" s="6">
        <f t="shared" ref="GA88" si="2988">ROUND((((FX88)+(2*FY88)+(3*FZ88))/6),0)</f>
        <v>65</v>
      </c>
      <c r="GB88" s="6">
        <f t="shared" ref="GB88:GB109" si="2989">ROUND(GA88*0.3,0)</f>
        <v>20</v>
      </c>
      <c r="GC88" s="6" t="s">
        <v>24</v>
      </c>
      <c r="GD88" s="6" t="s">
        <v>24</v>
      </c>
      <c r="GE88" s="6" t="s">
        <v>24</v>
      </c>
      <c r="GF88" s="6" t="s">
        <v>24</v>
      </c>
      <c r="GG88" s="136">
        <f t="shared" ref="GG88" si="2990">GB88+GD89+GF90</f>
        <v>78</v>
      </c>
      <c r="GH88" s="133" t="str">
        <f t="shared" si="2128"/>
        <v>T</v>
      </c>
      <c r="GI88" s="142">
        <f>M88+X88+AI88+AT88+BE88+BP88+CA88+CL88+CW88+DH88+DS88+ED88+EO88+EZ88+FK88+FV88+GG88</f>
        <v>1364</v>
      </c>
      <c r="GJ88" s="145">
        <f t="shared" si="102"/>
        <v>80.235294117647058</v>
      </c>
      <c r="GK88" s="148">
        <f t="shared" ref="GK88" si="2991">17-GL88</f>
        <v>17</v>
      </c>
      <c r="GL88" s="148">
        <f t="shared" ref="GL88" si="2992">COUNTIF(C88:GH88,"TT")</f>
        <v>0</v>
      </c>
      <c r="GM88" s="148" t="str">
        <f t="shared" ref="GM88" si="2993">IF(GL88&lt;=3,"N","TN")</f>
        <v>N</v>
      </c>
      <c r="GN88" s="148">
        <f>RANK(GI88,$GI$7:$GI$138,0)</f>
        <v>1</v>
      </c>
      <c r="GO88" s="127" t="str">
        <f t="shared" ref="GO88" si="2994">IF(AND(AI88&gt;=75,AT88&gt;=75,FV88&gt;=75),"YA","TIDAK")</f>
        <v>YA</v>
      </c>
      <c r="GP88" s="130" t="str">
        <f t="shared" ref="GP88" si="2995">IF(AND(BE88&gt;=70,ED88&gt;=70,EO88&gt;=70,EZ88&gt;=70),"YA","TIDAK")</f>
        <v>YA</v>
      </c>
      <c r="GQ88" s="130" t="str">
        <f t="shared" ref="GQ88" si="2996">IF(AND(CL88&gt;=75,CW88&gt;=75,DH88&gt;=75,DS88&gt;=75),"YA","TIDAK")</f>
        <v>YA</v>
      </c>
      <c r="GR88" s="127"/>
    </row>
    <row r="89" spans="1:200" ht="15.75" customHeight="1" thickBot="1" x14ac:dyDescent="0.3">
      <c r="A89" s="155"/>
      <c r="B89" s="158"/>
      <c r="C89" s="11" t="s">
        <v>4</v>
      </c>
      <c r="D89" s="18">
        <v>75</v>
      </c>
      <c r="E89" s="8">
        <v>80</v>
      </c>
      <c r="F89" s="8">
        <v>82</v>
      </c>
      <c r="G89" s="26" t="s">
        <v>24</v>
      </c>
      <c r="H89" s="8" t="s">
        <v>24</v>
      </c>
      <c r="I89" s="8">
        <f t="shared" ref="I89" si="2997">ROUND((((D89)+(2*E89)+(3*F89))/6),0)</f>
        <v>80</v>
      </c>
      <c r="J89" s="8">
        <f t="shared" ref="J89:J104" si="2998">ROUND(I89*0.25,0)</f>
        <v>20</v>
      </c>
      <c r="K89" s="8" t="s">
        <v>24</v>
      </c>
      <c r="L89" s="8" t="s">
        <v>24</v>
      </c>
      <c r="M89" s="137"/>
      <c r="N89" s="134"/>
      <c r="O89" s="7">
        <v>80</v>
      </c>
      <c r="P89" s="7">
        <v>80</v>
      </c>
      <c r="Q89" s="7">
        <v>80</v>
      </c>
      <c r="R89" s="8" t="s">
        <v>24</v>
      </c>
      <c r="S89" s="8" t="s">
        <v>24</v>
      </c>
      <c r="T89" s="8">
        <f t="shared" ref="T89" si="2999">ROUND((((O89)+(2*P89)+(3*Q89))/6),0)</f>
        <v>80</v>
      </c>
      <c r="U89" s="8">
        <f t="shared" ref="U89:U98" si="3000">ROUND(T89*0.1,0)</f>
        <v>8</v>
      </c>
      <c r="V89" s="8" t="s">
        <v>24</v>
      </c>
      <c r="W89" s="8" t="s">
        <v>24</v>
      </c>
      <c r="X89" s="137"/>
      <c r="Y89" s="134"/>
      <c r="Z89" s="18">
        <v>82</v>
      </c>
      <c r="AA89" s="8">
        <v>83</v>
      </c>
      <c r="AB89" s="8">
        <v>83</v>
      </c>
      <c r="AC89" s="8" t="s">
        <v>24</v>
      </c>
      <c r="AD89" s="8" t="s">
        <v>24</v>
      </c>
      <c r="AE89" s="8">
        <f t="shared" ref="AE89" si="3001">ROUND((((Z89)+(2*AA89)+(3*AB89))/6),0)</f>
        <v>83</v>
      </c>
      <c r="AF89" s="8">
        <f t="shared" ref="AF89:AF104" si="3002">ROUND(AE89*0.5,0)</f>
        <v>42</v>
      </c>
      <c r="AG89" s="8" t="s">
        <v>24</v>
      </c>
      <c r="AH89" s="8" t="s">
        <v>24</v>
      </c>
      <c r="AI89" s="137"/>
      <c r="AJ89" s="134"/>
      <c r="AK89" s="7">
        <v>78</v>
      </c>
      <c r="AL89" s="8">
        <v>80</v>
      </c>
      <c r="AM89" s="8">
        <v>78</v>
      </c>
      <c r="AN89" s="8" t="s">
        <v>24</v>
      </c>
      <c r="AO89" s="8" t="s">
        <v>24</v>
      </c>
      <c r="AP89" s="8">
        <f t="shared" ref="AP89" si="3003">ROUND((((AK89)+(2*AL89)+(3*AM89))/6),0)</f>
        <v>79</v>
      </c>
      <c r="AQ89" s="8">
        <f t="shared" ref="AQ89:AQ104" si="3004">ROUND(AP89*0.5,0)</f>
        <v>40</v>
      </c>
      <c r="AR89" s="8" t="s">
        <v>24</v>
      </c>
      <c r="AS89" s="8" t="s">
        <v>24</v>
      </c>
      <c r="AT89" s="137"/>
      <c r="AU89" s="134"/>
      <c r="AV89" s="18">
        <v>75</v>
      </c>
      <c r="AW89" s="18">
        <v>75</v>
      </c>
      <c r="AX89" s="18">
        <v>75</v>
      </c>
      <c r="AY89" s="8" t="s">
        <v>24</v>
      </c>
      <c r="AZ89" s="8" t="s">
        <v>24</v>
      </c>
      <c r="BA89" s="8">
        <f t="shared" ref="BA89" si="3005">ROUND((((AV89)+(2*AW89)+(3*AX89))/6),0)</f>
        <v>75</v>
      </c>
      <c r="BB89" s="8">
        <f t="shared" ref="BB89:BB98" si="3006">ROUND(BA89*0.1,0)</f>
        <v>8</v>
      </c>
      <c r="BC89" s="8" t="s">
        <v>24</v>
      </c>
      <c r="BD89" s="8" t="s">
        <v>24</v>
      </c>
      <c r="BE89" s="137"/>
      <c r="BF89" s="134"/>
      <c r="BG89" s="7">
        <v>89</v>
      </c>
      <c r="BH89" s="8">
        <v>86</v>
      </c>
      <c r="BI89" s="8">
        <v>89</v>
      </c>
      <c r="BJ89" s="8" t="s">
        <v>24</v>
      </c>
      <c r="BK89" s="8" t="s">
        <v>24</v>
      </c>
      <c r="BL89" s="8">
        <f t="shared" ref="BL89" si="3007">ROUND((((BG89)+(2*BH89)+(3*BI89))/6),0)</f>
        <v>88</v>
      </c>
      <c r="BM89" s="8">
        <f t="shared" ref="BM89:BM98" si="3008">ROUND(BL89*0.5,0)</f>
        <v>44</v>
      </c>
      <c r="BN89" s="8" t="s">
        <v>24</v>
      </c>
      <c r="BO89" s="8" t="s">
        <v>24</v>
      </c>
      <c r="BP89" s="137"/>
      <c r="BQ89" s="134"/>
      <c r="BR89" s="18"/>
      <c r="BS89" s="8"/>
      <c r="BT89" s="8"/>
      <c r="BU89" s="8" t="s">
        <v>24</v>
      </c>
      <c r="BV89" s="8" t="s">
        <v>24</v>
      </c>
      <c r="BW89" s="8">
        <v>79</v>
      </c>
      <c r="BX89" s="8">
        <f t="shared" ref="BX89:BX98" si="3009">ROUND(BW89*0.5,0)</f>
        <v>40</v>
      </c>
      <c r="BY89" s="8" t="s">
        <v>24</v>
      </c>
      <c r="BZ89" s="8" t="s">
        <v>24</v>
      </c>
      <c r="CA89" s="137"/>
      <c r="CB89" s="134"/>
      <c r="CC89" s="7">
        <v>80</v>
      </c>
      <c r="CD89" s="7">
        <v>80</v>
      </c>
      <c r="CE89" s="7">
        <v>84</v>
      </c>
      <c r="CF89" s="8" t="s">
        <v>24</v>
      </c>
      <c r="CG89" s="8" t="s">
        <v>24</v>
      </c>
      <c r="CH89" s="8">
        <f t="shared" ref="CH89" si="3010">ROUND((((CC89)+(2*CD89)+(3*CE89))/6),0)</f>
        <v>82</v>
      </c>
      <c r="CI89" s="8">
        <f t="shared" ref="CI89:CI98" si="3011">ROUND(CH89*0.1,0)</f>
        <v>8</v>
      </c>
      <c r="CJ89" s="8" t="s">
        <v>24</v>
      </c>
      <c r="CK89" s="8" t="s">
        <v>24</v>
      </c>
      <c r="CL89" s="137"/>
      <c r="CM89" s="134"/>
      <c r="CN89" s="18">
        <v>88</v>
      </c>
      <c r="CO89" s="8">
        <v>90</v>
      </c>
      <c r="CP89" s="8">
        <v>87</v>
      </c>
      <c r="CQ89" s="8" t="s">
        <v>24</v>
      </c>
      <c r="CR89" s="8" t="s">
        <v>24</v>
      </c>
      <c r="CS89" s="8">
        <f t="shared" ref="CS89" si="3012">ROUND((((CN89)+(2*CO89)+(3*CP89))/6),0)</f>
        <v>88</v>
      </c>
      <c r="CT89" s="8">
        <f t="shared" ref="CT89:CT107" si="3013">ROUND(CS89*0.2,0)</f>
        <v>18</v>
      </c>
      <c r="CU89" s="8" t="s">
        <v>24</v>
      </c>
      <c r="CV89" s="8" t="s">
        <v>24</v>
      </c>
      <c r="CW89" s="137"/>
      <c r="CX89" s="134"/>
      <c r="CY89" s="7">
        <v>85</v>
      </c>
      <c r="CZ89" s="8">
        <v>85</v>
      </c>
      <c r="DA89" s="8">
        <v>80</v>
      </c>
      <c r="DB89" s="8" t="s">
        <v>24</v>
      </c>
      <c r="DC89" s="8" t="s">
        <v>24</v>
      </c>
      <c r="DD89" s="8">
        <f t="shared" ref="DD89" si="3014">ROUND((((CY89)+(2*CZ89)+(3*DA89))/6),0)</f>
        <v>83</v>
      </c>
      <c r="DE89" s="8">
        <f t="shared" ref="DE89:DE104" si="3015">ROUND(DD89*0.2,0)</f>
        <v>17</v>
      </c>
      <c r="DF89" s="8" t="s">
        <v>24</v>
      </c>
      <c r="DG89" s="8" t="s">
        <v>24</v>
      </c>
      <c r="DH89" s="137"/>
      <c r="DI89" s="134"/>
      <c r="DJ89" s="18">
        <v>85</v>
      </c>
      <c r="DK89" s="18">
        <v>85</v>
      </c>
      <c r="DL89" s="18">
        <v>87</v>
      </c>
      <c r="DM89" s="8" t="s">
        <v>24</v>
      </c>
      <c r="DN89" s="8" t="s">
        <v>24</v>
      </c>
      <c r="DO89" s="8">
        <f t="shared" ref="DO89" si="3016">ROUND((((DJ89)+(2*DK89)+(3*DL89))/6),0)</f>
        <v>86</v>
      </c>
      <c r="DP89" s="8">
        <f t="shared" ref="DP89:DP95" si="3017">ROUND(DO89*0.2,0)</f>
        <v>17</v>
      </c>
      <c r="DQ89" s="8" t="s">
        <v>24</v>
      </c>
      <c r="DR89" s="8" t="s">
        <v>24</v>
      </c>
      <c r="DS89" s="137"/>
      <c r="DT89" s="134"/>
      <c r="DU89" s="7">
        <v>80</v>
      </c>
      <c r="DV89" s="8">
        <v>79</v>
      </c>
      <c r="DW89" s="8">
        <v>79</v>
      </c>
      <c r="DX89" s="8" t="s">
        <v>24</v>
      </c>
      <c r="DY89" s="8" t="s">
        <v>24</v>
      </c>
      <c r="DZ89" s="8">
        <f t="shared" ref="DZ89" si="3018">ROUND((((DU89)+(2*DV89)+(3*DW89))/6),0)</f>
        <v>79</v>
      </c>
      <c r="EA89" s="8">
        <f t="shared" ref="EA89:EA101" si="3019">ROUND(DZ89*0.15,0)</f>
        <v>12</v>
      </c>
      <c r="EB89" s="8" t="s">
        <v>24</v>
      </c>
      <c r="EC89" s="8" t="s">
        <v>24</v>
      </c>
      <c r="ED89" s="137"/>
      <c r="EE89" s="134"/>
      <c r="EF89" s="18">
        <v>78</v>
      </c>
      <c r="EG89" s="8">
        <v>78</v>
      </c>
      <c r="EH89" s="8">
        <v>78</v>
      </c>
      <c r="EI89" s="8" t="s">
        <v>24</v>
      </c>
      <c r="EJ89" s="8" t="s">
        <v>24</v>
      </c>
      <c r="EK89" s="8">
        <f t="shared" ref="EK89" si="3020">ROUND((((EF89)+(2*EG89)+(3*EH89))/6),0)</f>
        <v>78</v>
      </c>
      <c r="EL89" s="8">
        <f t="shared" ref="EL89:EL107" si="3021">ROUND(EK89*0.3,0)</f>
        <v>23</v>
      </c>
      <c r="EM89" s="8" t="s">
        <v>24</v>
      </c>
      <c r="EN89" s="8" t="s">
        <v>24</v>
      </c>
      <c r="EO89" s="137"/>
      <c r="EP89" s="134"/>
      <c r="EQ89" s="7">
        <v>78</v>
      </c>
      <c r="ER89" s="7">
        <v>78</v>
      </c>
      <c r="ES89" s="7">
        <v>78</v>
      </c>
      <c r="ET89" s="8" t="s">
        <v>24</v>
      </c>
      <c r="EU89" s="8" t="s">
        <v>24</v>
      </c>
      <c r="EV89" s="8">
        <f t="shared" ref="EV89" si="3022">ROUND((((EQ89)+(2*ER89)+(3*ES89))/6),0)</f>
        <v>78</v>
      </c>
      <c r="EW89" s="8">
        <f t="shared" ref="EW89:EW107" si="3023">ROUND(EV89*0.2,0)</f>
        <v>16</v>
      </c>
      <c r="EX89" s="8" t="s">
        <v>24</v>
      </c>
      <c r="EY89" s="8" t="s">
        <v>24</v>
      </c>
      <c r="EZ89" s="137"/>
      <c r="FA89" s="134"/>
      <c r="FB89" s="66">
        <v>78.02</v>
      </c>
      <c r="FC89" s="29">
        <v>77.5</v>
      </c>
      <c r="FD89" s="29">
        <v>78.569999999999993</v>
      </c>
      <c r="FE89" s="8" t="s">
        <v>24</v>
      </c>
      <c r="FF89" s="8" t="s">
        <v>24</v>
      </c>
      <c r="FG89" s="8">
        <f t="shared" ref="FG89" si="3024">ROUND((((FB89)+(2*FC89)+(3*FD89))/6),0)</f>
        <v>78</v>
      </c>
      <c r="FH89" s="8">
        <f t="shared" ref="FH89:FH107" si="3025">ROUND(FG89*0.5,0)</f>
        <v>39</v>
      </c>
      <c r="FI89" s="8" t="s">
        <v>24</v>
      </c>
      <c r="FJ89" s="8" t="s">
        <v>24</v>
      </c>
      <c r="FK89" s="137"/>
      <c r="FL89" s="134"/>
      <c r="FM89" s="74">
        <v>78.7</v>
      </c>
      <c r="FN89" s="29">
        <v>78</v>
      </c>
      <c r="FO89" s="29">
        <v>78</v>
      </c>
      <c r="FP89" s="8" t="s">
        <v>24</v>
      </c>
      <c r="FQ89" s="8" t="s">
        <v>24</v>
      </c>
      <c r="FR89" s="8">
        <f t="shared" ref="FR89" si="3026">ROUND((((FM89)+(2*FN89)+(3*FO89))/6),0)</f>
        <v>78</v>
      </c>
      <c r="FS89" s="8">
        <f t="shared" ref="FS89:FS110" si="3027">ROUND(FR89*0.4,0)</f>
        <v>31</v>
      </c>
      <c r="FT89" s="8" t="s">
        <v>24</v>
      </c>
      <c r="FU89" s="8" t="s">
        <v>24</v>
      </c>
      <c r="FV89" s="137"/>
      <c r="FW89" s="134"/>
      <c r="FX89" s="18">
        <v>83</v>
      </c>
      <c r="FY89" s="18">
        <v>82</v>
      </c>
      <c r="FZ89" s="18">
        <v>83</v>
      </c>
      <c r="GA89" s="8" t="s">
        <v>24</v>
      </c>
      <c r="GB89" s="8" t="s">
        <v>24</v>
      </c>
      <c r="GC89" s="8">
        <f t="shared" ref="GC89" si="3028">ROUND((((FX89)+(2*FY89)+(3*FZ89))/6),0)</f>
        <v>83</v>
      </c>
      <c r="GD89" s="8">
        <f t="shared" ref="GD89:GD110" si="3029">ROUND(GC89*0.5,0)</f>
        <v>42</v>
      </c>
      <c r="GE89" s="8" t="s">
        <v>24</v>
      </c>
      <c r="GF89" s="8" t="s">
        <v>24</v>
      </c>
      <c r="GG89" s="137"/>
      <c r="GH89" s="134"/>
      <c r="GI89" s="143"/>
      <c r="GJ89" s="146"/>
      <c r="GK89" s="149"/>
      <c r="GL89" s="149"/>
      <c r="GM89" s="149"/>
      <c r="GN89" s="149"/>
      <c r="GO89" s="128"/>
      <c r="GP89" s="131"/>
      <c r="GQ89" s="131"/>
      <c r="GR89" s="128"/>
    </row>
    <row r="90" spans="1:200" ht="15.75" customHeight="1" thickBot="1" x14ac:dyDescent="0.3">
      <c r="A90" s="156"/>
      <c r="B90" s="159"/>
      <c r="C90" s="12" t="s">
        <v>5</v>
      </c>
      <c r="D90" s="19">
        <v>80</v>
      </c>
      <c r="E90" s="20">
        <v>79</v>
      </c>
      <c r="F90" s="20">
        <v>85</v>
      </c>
      <c r="G90" s="26" t="s">
        <v>24</v>
      </c>
      <c r="H90" s="20" t="s">
        <v>24</v>
      </c>
      <c r="I90" s="20" t="s">
        <v>24</v>
      </c>
      <c r="J90" s="20" t="s">
        <v>24</v>
      </c>
      <c r="K90" s="20">
        <f t="shared" ref="K90" si="3030">ROUND((((D90)+(2*E90)+(3*F90))/6),0)</f>
        <v>82</v>
      </c>
      <c r="L90" s="20">
        <f t="shared" ref="L90:L105" si="3031">ROUND(K90*0.35,0)</f>
        <v>29</v>
      </c>
      <c r="M90" s="138"/>
      <c r="N90" s="135"/>
      <c r="O90" s="21">
        <v>85</v>
      </c>
      <c r="P90" s="21">
        <v>85</v>
      </c>
      <c r="Q90" s="21">
        <v>85</v>
      </c>
      <c r="R90" s="20" t="s">
        <v>24</v>
      </c>
      <c r="S90" s="20" t="s">
        <v>24</v>
      </c>
      <c r="T90" s="20" t="s">
        <v>24</v>
      </c>
      <c r="U90" s="20" t="s">
        <v>24</v>
      </c>
      <c r="V90" s="20">
        <f t="shared" ref="V90" si="3032">ROUND((((O90)+(2*P90)+(3*Q90))/6),0)</f>
        <v>85</v>
      </c>
      <c r="W90" s="20">
        <f t="shared" ref="W90:W99" si="3033">ROUND(V90*0.5,0)</f>
        <v>43</v>
      </c>
      <c r="X90" s="138"/>
      <c r="Y90" s="135"/>
      <c r="Z90" s="19">
        <v>85</v>
      </c>
      <c r="AA90" s="20">
        <v>82</v>
      </c>
      <c r="AB90" s="20">
        <v>84</v>
      </c>
      <c r="AC90" s="20" t="s">
        <v>24</v>
      </c>
      <c r="AD90" s="20" t="s">
        <v>24</v>
      </c>
      <c r="AE90" s="20" t="s">
        <v>24</v>
      </c>
      <c r="AF90" s="20" t="s">
        <v>24</v>
      </c>
      <c r="AG90" s="20">
        <f t="shared" ref="AG90" si="3034">ROUND((((Z90)+(2*AA90)+(3*AB90))/6),0)</f>
        <v>84</v>
      </c>
      <c r="AH90" s="20">
        <f t="shared" ref="AH90:AH105" si="3035">ROUND(AG90*0.2,0)</f>
        <v>17</v>
      </c>
      <c r="AI90" s="138"/>
      <c r="AJ90" s="135"/>
      <c r="AK90" s="21">
        <v>85</v>
      </c>
      <c r="AL90" s="21">
        <v>85</v>
      </c>
      <c r="AM90" s="21">
        <v>85</v>
      </c>
      <c r="AN90" s="20" t="s">
        <v>24</v>
      </c>
      <c r="AO90" s="20" t="s">
        <v>24</v>
      </c>
      <c r="AP90" s="20" t="s">
        <v>24</v>
      </c>
      <c r="AQ90" s="20" t="s">
        <v>24</v>
      </c>
      <c r="AR90" s="20">
        <f t="shared" ref="AR90" si="3036">ROUND((((AK90)+(2*AL90)+(3*AM90))/6),0)</f>
        <v>85</v>
      </c>
      <c r="AS90" s="20">
        <f t="shared" ref="AS90:AS105" si="3037">ROUND(AR90*0.2,0)</f>
        <v>17</v>
      </c>
      <c r="AT90" s="138"/>
      <c r="AU90" s="135"/>
      <c r="AV90" s="19">
        <v>80</v>
      </c>
      <c r="AW90" s="19">
        <v>80</v>
      </c>
      <c r="AX90" s="19">
        <v>80</v>
      </c>
      <c r="AY90" s="20" t="s">
        <v>24</v>
      </c>
      <c r="AZ90" s="20" t="s">
        <v>24</v>
      </c>
      <c r="BA90" s="20" t="s">
        <v>24</v>
      </c>
      <c r="BB90" s="20" t="s">
        <v>24</v>
      </c>
      <c r="BC90" s="20">
        <f t="shared" ref="BC90" si="3038">ROUND((((AV90)+(2*AW90)+(3*AX90))/6),0)</f>
        <v>80</v>
      </c>
      <c r="BD90" s="20">
        <f t="shared" ref="BD90:BD99" si="3039">ROUND(BC90*0.2,0)</f>
        <v>16</v>
      </c>
      <c r="BE90" s="138"/>
      <c r="BF90" s="135"/>
      <c r="BG90" s="21">
        <v>90</v>
      </c>
      <c r="BH90" s="20">
        <v>90</v>
      </c>
      <c r="BI90" s="20">
        <v>82</v>
      </c>
      <c r="BJ90" s="23" t="s">
        <v>24</v>
      </c>
      <c r="BK90" s="23" t="s">
        <v>24</v>
      </c>
      <c r="BL90" s="23" t="s">
        <v>24</v>
      </c>
      <c r="BM90" s="23" t="s">
        <v>24</v>
      </c>
      <c r="BN90" s="23">
        <f t="shared" ref="BN90" si="3040">ROUND((((BG90)+(2*BH90)+(3*BI90))/6),0)</f>
        <v>86</v>
      </c>
      <c r="BO90" s="23">
        <f t="shared" ref="BO90:BO99" si="3041">ROUND(BN90*0.3,0)</f>
        <v>26</v>
      </c>
      <c r="BP90" s="138"/>
      <c r="BQ90" s="135"/>
      <c r="BR90" s="19"/>
      <c r="BS90" s="20"/>
      <c r="BT90" s="20"/>
      <c r="BU90" s="23" t="s">
        <v>24</v>
      </c>
      <c r="BV90" s="23" t="s">
        <v>24</v>
      </c>
      <c r="BW90" s="23" t="s">
        <v>24</v>
      </c>
      <c r="BX90" s="23" t="s">
        <v>24</v>
      </c>
      <c r="BY90" s="23">
        <v>79</v>
      </c>
      <c r="BZ90" s="23">
        <f t="shared" ref="BZ90:BZ99" si="3042">ROUND(BY90*0.4,0)</f>
        <v>32</v>
      </c>
      <c r="CA90" s="138"/>
      <c r="CB90" s="135"/>
      <c r="CC90" s="7">
        <v>80</v>
      </c>
      <c r="CD90" s="7">
        <v>80</v>
      </c>
      <c r="CE90" s="7">
        <v>82</v>
      </c>
      <c r="CF90" s="23" t="s">
        <v>24</v>
      </c>
      <c r="CG90" s="23" t="s">
        <v>24</v>
      </c>
      <c r="CH90" s="23" t="s">
        <v>24</v>
      </c>
      <c r="CI90" s="23" t="s">
        <v>24</v>
      </c>
      <c r="CJ90" s="23">
        <f t="shared" ref="CJ90" si="3043">ROUND((((CC90)+(2*CD90)+(3*CE90))/6),0)</f>
        <v>81</v>
      </c>
      <c r="CK90" s="23">
        <f t="shared" ref="CK90:CK99" si="3044">ROUND(CJ90*0.1,0)</f>
        <v>8</v>
      </c>
      <c r="CL90" s="138"/>
      <c r="CM90" s="135"/>
      <c r="CN90" s="19">
        <v>86</v>
      </c>
      <c r="CO90" s="20">
        <v>87</v>
      </c>
      <c r="CP90" s="20">
        <v>87</v>
      </c>
      <c r="CQ90" s="23" t="s">
        <v>24</v>
      </c>
      <c r="CR90" s="23" t="s">
        <v>24</v>
      </c>
      <c r="CS90" s="23" t="s">
        <v>24</v>
      </c>
      <c r="CT90" s="23" t="s">
        <v>24</v>
      </c>
      <c r="CU90" s="23">
        <f t="shared" ref="CU90" si="3045">ROUND((((CN90)+(2*CO90)+(3*CP90))/6),0)</f>
        <v>87</v>
      </c>
      <c r="CV90" s="23">
        <f t="shared" ref="CV90:CV108" si="3046">ROUND(CU90*0.1,0)</f>
        <v>9</v>
      </c>
      <c r="CW90" s="138"/>
      <c r="CX90" s="135"/>
      <c r="CY90" s="21">
        <v>80</v>
      </c>
      <c r="CZ90" s="20">
        <v>85</v>
      </c>
      <c r="DA90" s="20">
        <v>80</v>
      </c>
      <c r="DB90" s="23" t="s">
        <v>24</v>
      </c>
      <c r="DC90" s="23" t="s">
        <v>24</v>
      </c>
      <c r="DD90" s="23" t="s">
        <v>24</v>
      </c>
      <c r="DE90" s="23" t="s">
        <v>24</v>
      </c>
      <c r="DF90" s="23">
        <f t="shared" ref="DF90" si="3047">ROUND((((CY90)+(2*CZ90)+(3*DA90))/6),0)</f>
        <v>82</v>
      </c>
      <c r="DG90" s="23">
        <f t="shared" ref="DG90:DG105" si="3048">ROUND(DF90*0.1,0)</f>
        <v>8</v>
      </c>
      <c r="DH90" s="138"/>
      <c r="DI90" s="135"/>
      <c r="DJ90" s="18">
        <v>85</v>
      </c>
      <c r="DK90" s="18">
        <v>85</v>
      </c>
      <c r="DL90" s="18">
        <v>87</v>
      </c>
      <c r="DM90" s="20" t="s">
        <v>24</v>
      </c>
      <c r="DN90" s="20" t="s">
        <v>24</v>
      </c>
      <c r="DO90" s="20" t="s">
        <v>24</v>
      </c>
      <c r="DP90" s="20" t="s">
        <v>24</v>
      </c>
      <c r="DQ90" s="20">
        <f t="shared" ref="DQ90" si="3049">ROUND((((DJ90)+(2*DK90)+(3*DL90))/6),0)</f>
        <v>86</v>
      </c>
      <c r="DR90" s="20">
        <f t="shared" ref="DR90:DR96" si="3050">ROUND(DQ90*0.3,0)</f>
        <v>26</v>
      </c>
      <c r="DS90" s="138"/>
      <c r="DT90" s="135"/>
      <c r="DU90" s="21">
        <v>78</v>
      </c>
      <c r="DV90" s="20">
        <v>78</v>
      </c>
      <c r="DW90" s="20">
        <v>78</v>
      </c>
      <c r="DX90" s="20" t="s">
        <v>24</v>
      </c>
      <c r="DY90" s="20" t="s">
        <v>24</v>
      </c>
      <c r="DZ90" s="20" t="s">
        <v>24</v>
      </c>
      <c r="EA90" s="20" t="s">
        <v>24</v>
      </c>
      <c r="EB90" s="20">
        <f t="shared" ref="EB90" si="3051">ROUND((((DU90)+(2*DV90)+(3*DW90))/6),0)</f>
        <v>78</v>
      </c>
      <c r="EC90" s="20">
        <f t="shared" ref="EC90:EC102" si="3052">ROUND(EB90*0.05,0)</f>
        <v>4</v>
      </c>
      <c r="ED90" s="138"/>
      <c r="EE90" s="135"/>
      <c r="EF90" s="19">
        <v>80</v>
      </c>
      <c r="EG90" s="20">
        <v>78</v>
      </c>
      <c r="EH90" s="20">
        <v>80</v>
      </c>
      <c r="EI90" s="20" t="s">
        <v>24</v>
      </c>
      <c r="EJ90" s="20" t="s">
        <v>24</v>
      </c>
      <c r="EK90" s="20" t="s">
        <v>24</v>
      </c>
      <c r="EL90" s="20" t="s">
        <v>24</v>
      </c>
      <c r="EM90" s="20">
        <f t="shared" ref="EM90" si="3053">ROUND((((EF90)+(2*EG90)+(3*EH90))/6),0)</f>
        <v>79</v>
      </c>
      <c r="EN90" s="20">
        <f t="shared" ref="EN90:EN108" si="3054">ROUND(EM90*0.1,0)</f>
        <v>8</v>
      </c>
      <c r="EO90" s="138"/>
      <c r="EP90" s="135"/>
      <c r="EQ90" s="21">
        <v>80</v>
      </c>
      <c r="ER90" s="21">
        <v>80</v>
      </c>
      <c r="ES90" s="21">
        <v>80</v>
      </c>
      <c r="ET90" s="20" t="s">
        <v>24</v>
      </c>
      <c r="EU90" s="20" t="s">
        <v>24</v>
      </c>
      <c r="EV90" s="20" t="s">
        <v>24</v>
      </c>
      <c r="EW90" s="20" t="s">
        <v>24</v>
      </c>
      <c r="EX90" s="20">
        <f t="shared" ref="EX90" si="3055">ROUND((((EQ90)+(2*ER90)+(3*ES90))/6),0)</f>
        <v>80</v>
      </c>
      <c r="EY90" s="20">
        <f t="shared" ref="EY90:EY108" si="3056">ROUND(EX90*0.1,0)</f>
        <v>8</v>
      </c>
      <c r="EZ90" s="138"/>
      <c r="FA90" s="135"/>
      <c r="FB90" s="67">
        <v>75.400000000000006</v>
      </c>
      <c r="FC90" s="68">
        <v>75</v>
      </c>
      <c r="FD90" s="68">
        <v>75.900000000000006</v>
      </c>
      <c r="FE90" s="20" t="s">
        <v>24</v>
      </c>
      <c r="FF90" s="20" t="s">
        <v>24</v>
      </c>
      <c r="FG90" s="20" t="s">
        <v>24</v>
      </c>
      <c r="FH90" s="20" t="s">
        <v>24</v>
      </c>
      <c r="FI90" s="20">
        <f t="shared" ref="FI90" si="3057">ROUND((((FB90)+(2*FC90)+(3*FD90))/6),0)</f>
        <v>76</v>
      </c>
      <c r="FJ90" s="20">
        <f t="shared" ref="FJ90:FJ108" si="3058">ROUND(FI90*0.2,0)</f>
        <v>15</v>
      </c>
      <c r="FK90" s="138"/>
      <c r="FL90" s="135"/>
      <c r="FM90" s="75">
        <v>77.3</v>
      </c>
      <c r="FN90" s="68">
        <v>77</v>
      </c>
      <c r="FO90" s="68">
        <v>77</v>
      </c>
      <c r="FP90" s="20" t="s">
        <v>24</v>
      </c>
      <c r="FQ90" s="20" t="s">
        <v>24</v>
      </c>
      <c r="FR90" s="20" t="s">
        <v>24</v>
      </c>
      <c r="FS90" s="20" t="s">
        <v>24</v>
      </c>
      <c r="FT90" s="20">
        <f t="shared" ref="FT90" si="3059">ROUND((((FM90)+(2*FN90)+(3*FO90))/6),0)</f>
        <v>77</v>
      </c>
      <c r="FU90" s="20">
        <f t="shared" ref="FU90:FU111" si="3060">ROUND(FT90*0.2,0)</f>
        <v>15</v>
      </c>
      <c r="FV90" s="138"/>
      <c r="FW90" s="135"/>
      <c r="FX90" s="19">
        <v>80</v>
      </c>
      <c r="FY90" s="19">
        <v>80</v>
      </c>
      <c r="FZ90" s="19">
        <v>80</v>
      </c>
      <c r="GA90" s="20" t="s">
        <v>24</v>
      </c>
      <c r="GB90" s="20" t="s">
        <v>24</v>
      </c>
      <c r="GC90" s="20" t="s">
        <v>24</v>
      </c>
      <c r="GD90" s="20" t="s">
        <v>24</v>
      </c>
      <c r="GE90" s="20">
        <f t="shared" ref="GE90" si="3061">ROUND((((FX90)+(2*FY90)+(3*FZ90))/6),0)</f>
        <v>80</v>
      </c>
      <c r="GF90" s="20">
        <f t="shared" ref="GF90:GF111" si="3062">ROUND(GE90*0.2,0)</f>
        <v>16</v>
      </c>
      <c r="GG90" s="138"/>
      <c r="GH90" s="135"/>
      <c r="GI90" s="144"/>
      <c r="GJ90" s="147"/>
      <c r="GK90" s="150"/>
      <c r="GL90" s="150"/>
      <c r="GM90" s="150"/>
      <c r="GN90" s="150"/>
      <c r="GO90" s="129"/>
      <c r="GP90" s="132"/>
      <c r="GQ90" s="132"/>
      <c r="GR90" s="129"/>
    </row>
    <row r="91" spans="1:200" ht="15.75" customHeight="1" thickBot="1" x14ac:dyDescent="0.3">
      <c r="A91" s="154">
        <v>29</v>
      </c>
      <c r="B91" s="157" t="s">
        <v>106</v>
      </c>
      <c r="C91" s="10" t="s">
        <v>3</v>
      </c>
      <c r="D91" s="24">
        <v>76</v>
      </c>
      <c r="E91" s="25">
        <v>79</v>
      </c>
      <c r="F91" s="46">
        <v>54</v>
      </c>
      <c r="G91" s="65">
        <f t="shared" si="2926"/>
        <v>66</v>
      </c>
      <c r="H91" s="6">
        <f t="shared" si="2927"/>
        <v>26</v>
      </c>
      <c r="I91" s="6" t="s">
        <v>24</v>
      </c>
      <c r="J91" s="6" t="s">
        <v>24</v>
      </c>
      <c r="K91" s="6" t="s">
        <v>24</v>
      </c>
      <c r="L91" s="6" t="s">
        <v>24</v>
      </c>
      <c r="M91" s="136">
        <f t="shared" ref="M91" si="3063">H91+J92+L93</f>
        <v>75</v>
      </c>
      <c r="N91" s="133" t="str">
        <f t="shared" ref="N91" si="3064">IF(M91&gt;=75,"T","TT")</f>
        <v>T</v>
      </c>
      <c r="O91" s="5">
        <v>80</v>
      </c>
      <c r="P91" s="25">
        <v>80</v>
      </c>
      <c r="Q91" s="25">
        <v>56</v>
      </c>
      <c r="R91" s="6">
        <f t="shared" ref="R91" si="3065">ROUND((((O91)+(2*P91)+(3*Q91))/6),0)</f>
        <v>68</v>
      </c>
      <c r="S91" s="6">
        <f t="shared" si="2931"/>
        <v>27</v>
      </c>
      <c r="T91" s="6" t="s">
        <v>24</v>
      </c>
      <c r="U91" s="6" t="s">
        <v>24</v>
      </c>
      <c r="V91" s="6" t="s">
        <v>24</v>
      </c>
      <c r="W91" s="6" t="s">
        <v>24</v>
      </c>
      <c r="X91" s="136">
        <f t="shared" ref="X91" si="3066">S91+U92+W93</f>
        <v>77</v>
      </c>
      <c r="Y91" s="133" t="str">
        <f t="shared" ref="Y91" si="3067">IF(X91&gt;=75,"T","TT")</f>
        <v>T</v>
      </c>
      <c r="Z91" s="16">
        <v>81</v>
      </c>
      <c r="AA91" s="6">
        <v>80</v>
      </c>
      <c r="AB91" s="25">
        <v>68</v>
      </c>
      <c r="AC91" s="6">
        <f t="shared" ref="AC91" si="3068">ROUND((((Z91)+(2*AA91)+(3*AB91))/6),0)</f>
        <v>74</v>
      </c>
      <c r="AD91" s="6">
        <f t="shared" si="2935"/>
        <v>22</v>
      </c>
      <c r="AE91" s="6" t="s">
        <v>24</v>
      </c>
      <c r="AF91" s="6" t="s">
        <v>24</v>
      </c>
      <c r="AG91" s="6" t="s">
        <v>24</v>
      </c>
      <c r="AH91" s="6" t="s">
        <v>24</v>
      </c>
      <c r="AI91" s="136">
        <f t="shared" ref="AI91" si="3069">AD91+AF92+AH93</f>
        <v>78</v>
      </c>
      <c r="AJ91" s="133" t="str">
        <f t="shared" ref="AJ91" si="3070">IF(AI91&gt;=75,"T","TT")</f>
        <v>T</v>
      </c>
      <c r="AK91" s="5">
        <v>75</v>
      </c>
      <c r="AL91" s="25">
        <v>67</v>
      </c>
      <c r="AM91" s="25">
        <v>96</v>
      </c>
      <c r="AN91" s="6">
        <f t="shared" ref="AN91" si="3071">ROUND((((AK91)+(2*AL91)+(3*AM91))/6),0)</f>
        <v>83</v>
      </c>
      <c r="AO91" s="6">
        <f t="shared" si="2939"/>
        <v>25</v>
      </c>
      <c r="AP91" s="6" t="s">
        <v>24</v>
      </c>
      <c r="AQ91" s="6" t="s">
        <v>24</v>
      </c>
      <c r="AR91" s="6" t="s">
        <v>24</v>
      </c>
      <c r="AS91" s="6" t="s">
        <v>24</v>
      </c>
      <c r="AT91" s="136">
        <f t="shared" ref="AT91" si="3072">AO91+AQ92+AS93</f>
        <v>81</v>
      </c>
      <c r="AU91" s="133" t="str">
        <f t="shared" ref="AU91" si="3073">IF(AT91&gt;=75,"T","TT")</f>
        <v>T</v>
      </c>
      <c r="AV91" s="24">
        <v>70</v>
      </c>
      <c r="AW91" s="24">
        <v>70</v>
      </c>
      <c r="AX91" s="25">
        <v>64</v>
      </c>
      <c r="AY91" s="6">
        <f t="shared" ref="AY91" si="3074">ROUND((((AV91)+(2*AW91)+(3*AX91))/6),0)</f>
        <v>67</v>
      </c>
      <c r="AZ91" s="6">
        <f t="shared" si="2943"/>
        <v>47</v>
      </c>
      <c r="BA91" s="6" t="s">
        <v>24</v>
      </c>
      <c r="BB91" s="6" t="s">
        <v>24</v>
      </c>
      <c r="BC91" s="6" t="s">
        <v>24</v>
      </c>
      <c r="BD91" s="6" t="s">
        <v>24</v>
      </c>
      <c r="BE91" s="136">
        <f t="shared" ref="BE91" si="3075">AZ91+BB92+BD93</f>
        <v>70</v>
      </c>
      <c r="BF91" s="139" t="str">
        <f t="shared" ref="BF91" si="3076">IF(BE91&gt;=70,"T","TT")</f>
        <v>T</v>
      </c>
      <c r="BG91" s="5">
        <v>82</v>
      </c>
      <c r="BH91" s="25">
        <v>84</v>
      </c>
      <c r="BI91" s="25">
        <v>77</v>
      </c>
      <c r="BJ91" s="6">
        <f t="shared" ref="BJ91" si="3077">ROUND((((BG91)+(2*BH91)+(3*BI91))/6),0)</f>
        <v>80</v>
      </c>
      <c r="BK91" s="6">
        <f t="shared" si="2947"/>
        <v>16</v>
      </c>
      <c r="BL91" s="6" t="s">
        <v>24</v>
      </c>
      <c r="BM91" s="6" t="s">
        <v>24</v>
      </c>
      <c r="BN91" s="6" t="s">
        <v>24</v>
      </c>
      <c r="BO91" s="6" t="s">
        <v>24</v>
      </c>
      <c r="BP91" s="136">
        <f t="shared" ref="BP91" si="3078">BK91+BM92+BO93</f>
        <v>82</v>
      </c>
      <c r="BQ91" s="133" t="str">
        <f t="shared" ref="BQ91" si="3079">IF(BP91&gt;=75,"T","TT")</f>
        <v>T</v>
      </c>
      <c r="BR91" s="24"/>
      <c r="BS91" s="25"/>
      <c r="BT91" s="25"/>
      <c r="BU91" s="6">
        <v>78</v>
      </c>
      <c r="BV91" s="6">
        <f t="shared" si="2950"/>
        <v>8</v>
      </c>
      <c r="BW91" s="6" t="s">
        <v>24</v>
      </c>
      <c r="BX91" s="6" t="s">
        <v>24</v>
      </c>
      <c r="BY91" s="6" t="s">
        <v>24</v>
      </c>
      <c r="BZ91" s="6" t="s">
        <v>24</v>
      </c>
      <c r="CA91" s="136">
        <f t="shared" ref="CA91" si="3080">BV91+BX92+BZ93</f>
        <v>80</v>
      </c>
      <c r="CB91" s="133" t="str">
        <f t="shared" ref="CB91" si="3081">IF(CA91&gt;=75,"T","TT")</f>
        <v>T</v>
      </c>
      <c r="CC91" s="17">
        <v>78</v>
      </c>
      <c r="CD91" s="6">
        <v>80</v>
      </c>
      <c r="CE91" s="6">
        <v>78</v>
      </c>
      <c r="CF91" s="6">
        <f t="shared" ref="CF91" si="3082">ROUND((((CC91)+(2*CD91)+(3*CE91))/6),0)</f>
        <v>79</v>
      </c>
      <c r="CG91" s="6">
        <f t="shared" si="2954"/>
        <v>63</v>
      </c>
      <c r="CH91" s="6" t="s">
        <v>24</v>
      </c>
      <c r="CI91" s="6" t="s">
        <v>24</v>
      </c>
      <c r="CJ91" s="6" t="s">
        <v>24</v>
      </c>
      <c r="CK91" s="6" t="s">
        <v>24</v>
      </c>
      <c r="CL91" s="136">
        <f t="shared" ref="CL91" si="3083">CG91+CI92+CK93</f>
        <v>79</v>
      </c>
      <c r="CM91" s="133" t="str">
        <f t="shared" ref="CM91" si="3084">IF(CL91&gt;=75,"T","TT")</f>
        <v>T</v>
      </c>
      <c r="CN91" s="24">
        <v>81</v>
      </c>
      <c r="CO91" s="25">
        <v>78</v>
      </c>
      <c r="CP91" s="25">
        <v>68</v>
      </c>
      <c r="CQ91" s="6">
        <f t="shared" ref="CQ91" si="3085">ROUND((((CN91)+(2*CO91)+(3*CP91))/6),0)</f>
        <v>74</v>
      </c>
      <c r="CR91" s="6">
        <f t="shared" si="2958"/>
        <v>52</v>
      </c>
      <c r="CS91" s="6" t="s">
        <v>24</v>
      </c>
      <c r="CT91" s="6" t="s">
        <v>24</v>
      </c>
      <c r="CU91" s="6" t="s">
        <v>24</v>
      </c>
      <c r="CV91" s="6" t="s">
        <v>24</v>
      </c>
      <c r="CW91" s="136">
        <f t="shared" ref="CW91" si="3086">CR91+CT92+CV93</f>
        <v>75</v>
      </c>
      <c r="CX91" s="139" t="str">
        <f t="shared" ref="CX91" si="3087">IF(CW91&gt;=75,"T","TT")</f>
        <v>T</v>
      </c>
      <c r="CY91" s="5">
        <v>79</v>
      </c>
      <c r="CZ91" s="25">
        <v>79</v>
      </c>
      <c r="DA91" s="25">
        <v>66</v>
      </c>
      <c r="DB91" s="6">
        <f t="shared" ref="DB91" si="3088">ROUND((((CY91)+(2*CZ91)+(3*DA91))/6),0)</f>
        <v>73</v>
      </c>
      <c r="DC91" s="6">
        <f t="shared" si="2962"/>
        <v>51</v>
      </c>
      <c r="DD91" s="6" t="s">
        <v>24</v>
      </c>
      <c r="DE91" s="6" t="s">
        <v>24</v>
      </c>
      <c r="DF91" s="6" t="s">
        <v>24</v>
      </c>
      <c r="DG91" s="6" t="s">
        <v>24</v>
      </c>
      <c r="DH91" s="136">
        <f t="shared" ref="DH91" si="3089">DC91+DE92+DG93</f>
        <v>75</v>
      </c>
      <c r="DI91" s="133" t="str">
        <f t="shared" ref="DI91" si="3090">IF(DH91&gt;=75,"T","TT")</f>
        <v>T</v>
      </c>
      <c r="DJ91" s="24">
        <v>80</v>
      </c>
      <c r="DK91" s="25">
        <v>75</v>
      </c>
      <c r="DL91" s="25">
        <v>62</v>
      </c>
      <c r="DM91" s="25">
        <f t="shared" ref="DM91" si="3091">ROUND((((DJ91)+(2*DK91)+(3*DL91))/6),0)</f>
        <v>69</v>
      </c>
      <c r="DN91" s="25">
        <f t="shared" si="2966"/>
        <v>35</v>
      </c>
      <c r="DO91" s="25" t="s">
        <v>24</v>
      </c>
      <c r="DP91" s="25" t="s">
        <v>24</v>
      </c>
      <c r="DQ91" s="25" t="s">
        <v>24</v>
      </c>
      <c r="DR91" s="25" t="s">
        <v>24</v>
      </c>
      <c r="DS91" s="136">
        <f t="shared" ref="DS91" si="3092">DN91+DP92+DR93</f>
        <v>78</v>
      </c>
      <c r="DT91" s="133" t="str">
        <f t="shared" ref="DT91" si="3093">IF(DS91&gt;=75,"T","TT")</f>
        <v>T</v>
      </c>
      <c r="DU91" s="5">
        <v>79</v>
      </c>
      <c r="DV91" s="25">
        <v>78</v>
      </c>
      <c r="DW91" s="25">
        <v>58</v>
      </c>
      <c r="DX91" s="25">
        <f t="shared" ref="DX91" si="3094">ROUND((((DU91)+(2*DV91)+(3*DW91))/6),0)</f>
        <v>68</v>
      </c>
      <c r="DY91" s="25">
        <f t="shared" si="2970"/>
        <v>54</v>
      </c>
      <c r="DZ91" s="25" t="s">
        <v>24</v>
      </c>
      <c r="EA91" s="25" t="s">
        <v>24</v>
      </c>
      <c r="EB91" s="25" t="s">
        <v>24</v>
      </c>
      <c r="EC91" s="25" t="s">
        <v>24</v>
      </c>
      <c r="ED91" s="136">
        <f t="shared" ref="ED91" si="3095">DY91+EA92+EC93</f>
        <v>70</v>
      </c>
      <c r="EE91" s="139" t="str">
        <f t="shared" ref="EE91" si="3096">IF(ED91&gt;=70,"T","TT")</f>
        <v>T</v>
      </c>
      <c r="EF91" s="24">
        <v>72</v>
      </c>
      <c r="EG91" s="25">
        <v>73</v>
      </c>
      <c r="EH91" s="25">
        <v>70</v>
      </c>
      <c r="EI91" s="25">
        <f t="shared" ref="EI91" si="3097">ROUND((((EF91)+(2*EG91)+(3*EH91))/6),0)</f>
        <v>71</v>
      </c>
      <c r="EJ91" s="25">
        <f t="shared" si="2974"/>
        <v>43</v>
      </c>
      <c r="EK91" s="25" t="s">
        <v>24</v>
      </c>
      <c r="EL91" s="25" t="s">
        <v>24</v>
      </c>
      <c r="EM91" s="25" t="s">
        <v>24</v>
      </c>
      <c r="EN91" s="25" t="s">
        <v>24</v>
      </c>
      <c r="EO91" s="136">
        <f t="shared" si="2021"/>
        <v>74</v>
      </c>
      <c r="EP91" s="133" t="str">
        <f t="shared" ref="EP91" si="3098">IF(EO91&gt;=70,"T","TT")</f>
        <v>T</v>
      </c>
      <c r="EQ91" s="5">
        <v>71</v>
      </c>
      <c r="ER91" s="5">
        <v>71</v>
      </c>
      <c r="ES91" s="25">
        <v>62</v>
      </c>
      <c r="ET91" s="25">
        <f t="shared" ref="ET91" si="3099">ROUND((((EQ91)+(2*ER91)+(3*ES91))/6),0)</f>
        <v>67</v>
      </c>
      <c r="EU91" s="25">
        <f t="shared" si="2977"/>
        <v>47</v>
      </c>
      <c r="EV91" s="25" t="s">
        <v>24</v>
      </c>
      <c r="EW91" s="25" t="s">
        <v>24</v>
      </c>
      <c r="EX91" s="25" t="s">
        <v>24</v>
      </c>
      <c r="EY91" s="25" t="s">
        <v>24</v>
      </c>
      <c r="EZ91" s="136">
        <f t="shared" ref="EZ91" si="3100">EU91+EW92+EY93</f>
        <v>70</v>
      </c>
      <c r="FA91" s="139" t="str">
        <f t="shared" ref="FA91" si="3101">IF(EZ91&gt;=70,"T","TT")</f>
        <v>T</v>
      </c>
      <c r="FB91" s="72">
        <v>85.5</v>
      </c>
      <c r="FC91" s="56">
        <v>85</v>
      </c>
      <c r="FD91" s="56">
        <v>52</v>
      </c>
      <c r="FE91" s="25">
        <f t="shared" ref="FE91" si="3102">ROUND((((FB91)+(2*FC91)+(3*FD91))/6),0)</f>
        <v>69</v>
      </c>
      <c r="FF91" s="25">
        <f t="shared" si="2981"/>
        <v>21</v>
      </c>
      <c r="FG91" s="25" t="s">
        <v>24</v>
      </c>
      <c r="FH91" s="25" t="s">
        <v>24</v>
      </c>
      <c r="FI91" s="25" t="s">
        <v>24</v>
      </c>
      <c r="FJ91" s="25" t="s">
        <v>24</v>
      </c>
      <c r="FK91" s="136">
        <f t="shared" ref="FK91" si="3103">FF91+FH92+FJ93</f>
        <v>78</v>
      </c>
      <c r="FL91" s="133" t="str">
        <f t="shared" ref="FL91" si="3104">IF(FK91&gt;=75,"T","TT")</f>
        <v>T</v>
      </c>
      <c r="FM91" s="77">
        <v>86.4</v>
      </c>
      <c r="FN91" s="56">
        <v>72</v>
      </c>
      <c r="FO91" s="25">
        <v>74</v>
      </c>
      <c r="FP91" s="25">
        <f t="shared" ref="FP91" si="3105">ROUND((((FM91)+(2*FN91)+(3*FO91))/6),0)</f>
        <v>75</v>
      </c>
      <c r="FQ91" s="25">
        <f t="shared" si="2985"/>
        <v>30</v>
      </c>
      <c r="FR91" s="25" t="s">
        <v>24</v>
      </c>
      <c r="FS91" s="25" t="s">
        <v>24</v>
      </c>
      <c r="FT91" s="25" t="s">
        <v>24</v>
      </c>
      <c r="FU91" s="25" t="s">
        <v>24</v>
      </c>
      <c r="FV91" s="136">
        <f t="shared" ref="FV91" si="3106">FQ91+FS92+FU93</f>
        <v>77</v>
      </c>
      <c r="FW91" s="133" t="str">
        <f t="shared" ref="FW91" si="3107">IF(FV91&gt;=75,"T","TT")</f>
        <v>T</v>
      </c>
      <c r="FX91" s="24">
        <v>80</v>
      </c>
      <c r="FY91" s="25">
        <v>83</v>
      </c>
      <c r="FZ91" s="25">
        <v>94</v>
      </c>
      <c r="GA91" s="25">
        <f t="shared" ref="GA91" si="3108">ROUND((((FX91)+(2*FY91)+(3*FZ91))/6),0)</f>
        <v>88</v>
      </c>
      <c r="GB91" s="25">
        <f t="shared" si="2989"/>
        <v>26</v>
      </c>
      <c r="GC91" s="25" t="s">
        <v>24</v>
      </c>
      <c r="GD91" s="25" t="s">
        <v>24</v>
      </c>
      <c r="GE91" s="25" t="s">
        <v>24</v>
      </c>
      <c r="GF91" s="25" t="s">
        <v>24</v>
      </c>
      <c r="GG91" s="136">
        <f t="shared" ref="GG91" si="3109">GB91+GD92+GF93</f>
        <v>83</v>
      </c>
      <c r="GH91" s="133" t="str">
        <f t="shared" si="2128"/>
        <v>T</v>
      </c>
      <c r="GI91" s="143">
        <f>M91+X91+AI91+AT91+BE91+BP91+CA91+CL91+CW91+DH91+DS91+ED91+EO91+EZ91+FK91+FV91+GG91</f>
        <v>1302</v>
      </c>
      <c r="GJ91" s="146">
        <f t="shared" si="102"/>
        <v>76.588235294117652</v>
      </c>
      <c r="GK91" s="148">
        <f t="shared" ref="GK91" si="3110">17-GL91</f>
        <v>17</v>
      </c>
      <c r="GL91" s="148">
        <f t="shared" ref="GL91" si="3111">COUNTIF(C91:GH91,"TT")</f>
        <v>0</v>
      </c>
      <c r="GM91" s="148" t="str">
        <f t="shared" ref="GM91" si="3112">IF(GL91&lt;=3,"N","TN")</f>
        <v>N</v>
      </c>
      <c r="GN91" s="148">
        <f>RANK(GI91,$GI$7:$GI$138,0)</f>
        <v>19</v>
      </c>
      <c r="GO91" s="127" t="str">
        <f t="shared" ref="GO91" si="3113">IF(AND(AI91&gt;=75,AT91&gt;=75,FV91&gt;=75),"YA","TIDAK")</f>
        <v>YA</v>
      </c>
      <c r="GP91" s="130" t="str">
        <f t="shared" ref="GP91" si="3114">IF(AND(BE91&gt;=70,ED91&gt;=70,EO91&gt;=70,EZ91&gt;=70),"YA","TIDAK")</f>
        <v>YA</v>
      </c>
      <c r="GQ91" s="130" t="str">
        <f t="shared" ref="GQ91" si="3115">IF(AND(CL91&gt;=75,CW91&gt;=75,DH91&gt;=75,DS91&gt;=75),"YA","TIDAK")</f>
        <v>YA</v>
      </c>
      <c r="GR91" s="127"/>
    </row>
    <row r="92" spans="1:200" ht="15.75" customHeight="1" thickBot="1" x14ac:dyDescent="0.3">
      <c r="A92" s="155"/>
      <c r="B92" s="158"/>
      <c r="C92" s="11" t="s">
        <v>4</v>
      </c>
      <c r="D92" s="18">
        <v>78</v>
      </c>
      <c r="E92" s="8">
        <v>80</v>
      </c>
      <c r="F92" s="8">
        <v>80</v>
      </c>
      <c r="G92" s="26" t="s">
        <v>24</v>
      </c>
      <c r="H92" s="8" t="s">
        <v>24</v>
      </c>
      <c r="I92" s="8">
        <f t="shared" ref="I92" si="3116">ROUND((((D92)+(2*E92)+(3*F92))/6),0)</f>
        <v>80</v>
      </c>
      <c r="J92" s="8">
        <f t="shared" si="2998"/>
        <v>20</v>
      </c>
      <c r="K92" s="8" t="s">
        <v>24</v>
      </c>
      <c r="L92" s="8" t="s">
        <v>24</v>
      </c>
      <c r="M92" s="137"/>
      <c r="N92" s="134"/>
      <c r="O92" s="7">
        <v>80</v>
      </c>
      <c r="P92" s="7">
        <v>80</v>
      </c>
      <c r="Q92" s="7">
        <v>80</v>
      </c>
      <c r="R92" s="8" t="s">
        <v>24</v>
      </c>
      <c r="S92" s="8" t="s">
        <v>24</v>
      </c>
      <c r="T92" s="8">
        <f t="shared" ref="T92" si="3117">ROUND((((O92)+(2*P92)+(3*Q92))/6),0)</f>
        <v>80</v>
      </c>
      <c r="U92" s="8">
        <f t="shared" si="3000"/>
        <v>8</v>
      </c>
      <c r="V92" s="8" t="s">
        <v>24</v>
      </c>
      <c r="W92" s="8" t="s">
        <v>24</v>
      </c>
      <c r="X92" s="137"/>
      <c r="Y92" s="134"/>
      <c r="Z92" s="18">
        <v>79</v>
      </c>
      <c r="AA92" s="8">
        <v>79</v>
      </c>
      <c r="AB92" s="8">
        <v>80</v>
      </c>
      <c r="AC92" s="8" t="s">
        <v>24</v>
      </c>
      <c r="AD92" s="8" t="s">
        <v>24</v>
      </c>
      <c r="AE92" s="8">
        <f t="shared" ref="AE92" si="3118">ROUND((((Z92)+(2*AA92)+(3*AB92))/6),0)</f>
        <v>80</v>
      </c>
      <c r="AF92" s="8">
        <f t="shared" si="3002"/>
        <v>40</v>
      </c>
      <c r="AG92" s="8" t="s">
        <v>24</v>
      </c>
      <c r="AH92" s="8" t="s">
        <v>24</v>
      </c>
      <c r="AI92" s="137"/>
      <c r="AJ92" s="134"/>
      <c r="AK92" s="7">
        <v>78</v>
      </c>
      <c r="AL92" s="8">
        <v>80</v>
      </c>
      <c r="AM92" s="8">
        <v>78</v>
      </c>
      <c r="AN92" s="8" t="s">
        <v>24</v>
      </c>
      <c r="AO92" s="8" t="s">
        <v>24</v>
      </c>
      <c r="AP92" s="8">
        <f t="shared" ref="AP92" si="3119">ROUND((((AK92)+(2*AL92)+(3*AM92))/6),0)</f>
        <v>79</v>
      </c>
      <c r="AQ92" s="8">
        <f t="shared" si="3004"/>
        <v>40</v>
      </c>
      <c r="AR92" s="8" t="s">
        <v>24</v>
      </c>
      <c r="AS92" s="8" t="s">
        <v>24</v>
      </c>
      <c r="AT92" s="137"/>
      <c r="AU92" s="134"/>
      <c r="AV92" s="18">
        <v>75</v>
      </c>
      <c r="AW92" s="18">
        <v>75</v>
      </c>
      <c r="AX92" s="18">
        <v>75</v>
      </c>
      <c r="AY92" s="8" t="s">
        <v>24</v>
      </c>
      <c r="AZ92" s="8" t="s">
        <v>24</v>
      </c>
      <c r="BA92" s="8">
        <f t="shared" ref="BA92" si="3120">ROUND((((AV92)+(2*AW92)+(3*AX92))/6),0)</f>
        <v>75</v>
      </c>
      <c r="BB92" s="8">
        <f t="shared" si="3006"/>
        <v>8</v>
      </c>
      <c r="BC92" s="8" t="s">
        <v>24</v>
      </c>
      <c r="BD92" s="8" t="s">
        <v>24</v>
      </c>
      <c r="BE92" s="137"/>
      <c r="BF92" s="140"/>
      <c r="BG92" s="7">
        <v>84</v>
      </c>
      <c r="BH92" s="8">
        <v>82</v>
      </c>
      <c r="BI92" s="8">
        <v>84</v>
      </c>
      <c r="BJ92" s="8" t="s">
        <v>24</v>
      </c>
      <c r="BK92" s="8" t="s">
        <v>24</v>
      </c>
      <c r="BL92" s="8">
        <f t="shared" ref="BL92" si="3121">ROUND((((BG92)+(2*BH92)+(3*BI92))/6),0)</f>
        <v>83</v>
      </c>
      <c r="BM92" s="8">
        <f t="shared" si="3008"/>
        <v>42</v>
      </c>
      <c r="BN92" s="8" t="s">
        <v>24</v>
      </c>
      <c r="BO92" s="8" t="s">
        <v>24</v>
      </c>
      <c r="BP92" s="137"/>
      <c r="BQ92" s="134"/>
      <c r="BR92" s="18"/>
      <c r="BS92" s="8"/>
      <c r="BT92" s="8"/>
      <c r="BU92" s="8" t="s">
        <v>24</v>
      </c>
      <c r="BV92" s="8" t="s">
        <v>24</v>
      </c>
      <c r="BW92" s="8">
        <v>79</v>
      </c>
      <c r="BX92" s="8">
        <f t="shared" si="3009"/>
        <v>40</v>
      </c>
      <c r="BY92" s="8" t="s">
        <v>24</v>
      </c>
      <c r="BZ92" s="8" t="s">
        <v>24</v>
      </c>
      <c r="CA92" s="137"/>
      <c r="CB92" s="134"/>
      <c r="CC92" s="7">
        <v>80</v>
      </c>
      <c r="CD92" s="7">
        <v>80</v>
      </c>
      <c r="CE92" s="7">
        <v>84</v>
      </c>
      <c r="CF92" s="8" t="s">
        <v>24</v>
      </c>
      <c r="CG92" s="8" t="s">
        <v>24</v>
      </c>
      <c r="CH92" s="8">
        <f t="shared" ref="CH92" si="3122">ROUND((((CC92)+(2*CD92)+(3*CE92))/6),0)</f>
        <v>82</v>
      </c>
      <c r="CI92" s="8">
        <f t="shared" si="3011"/>
        <v>8</v>
      </c>
      <c r="CJ92" s="8" t="s">
        <v>24</v>
      </c>
      <c r="CK92" s="8" t="s">
        <v>24</v>
      </c>
      <c r="CL92" s="137"/>
      <c r="CM92" s="134"/>
      <c r="CN92" s="18">
        <v>77</v>
      </c>
      <c r="CO92" s="8">
        <v>76</v>
      </c>
      <c r="CP92" s="8">
        <v>78</v>
      </c>
      <c r="CQ92" s="8" t="s">
        <v>24</v>
      </c>
      <c r="CR92" s="8" t="s">
        <v>24</v>
      </c>
      <c r="CS92" s="8">
        <f t="shared" ref="CS92" si="3123">ROUND((((CN92)+(2*CO92)+(3*CP92))/6),0)</f>
        <v>77</v>
      </c>
      <c r="CT92" s="8">
        <f t="shared" si="3013"/>
        <v>15</v>
      </c>
      <c r="CU92" s="8" t="s">
        <v>24</v>
      </c>
      <c r="CV92" s="8" t="s">
        <v>24</v>
      </c>
      <c r="CW92" s="137"/>
      <c r="CX92" s="140"/>
      <c r="CY92" s="7">
        <v>80</v>
      </c>
      <c r="CZ92" s="8">
        <v>80</v>
      </c>
      <c r="DA92" s="8">
        <v>78</v>
      </c>
      <c r="DB92" s="8" t="s">
        <v>24</v>
      </c>
      <c r="DC92" s="8" t="s">
        <v>24</v>
      </c>
      <c r="DD92" s="8">
        <f t="shared" ref="DD92" si="3124">ROUND((((CY92)+(2*CZ92)+(3*DA92))/6),0)</f>
        <v>79</v>
      </c>
      <c r="DE92" s="8">
        <f t="shared" si="3015"/>
        <v>16</v>
      </c>
      <c r="DF92" s="8" t="s">
        <v>24</v>
      </c>
      <c r="DG92" s="8" t="s">
        <v>24</v>
      </c>
      <c r="DH92" s="137"/>
      <c r="DI92" s="134"/>
      <c r="DJ92" s="18">
        <v>85</v>
      </c>
      <c r="DK92" s="8">
        <v>86</v>
      </c>
      <c r="DL92" s="8">
        <v>87</v>
      </c>
      <c r="DM92" s="8" t="s">
        <v>24</v>
      </c>
      <c r="DN92" s="8" t="s">
        <v>24</v>
      </c>
      <c r="DO92" s="8">
        <f t="shared" ref="DO92" si="3125">ROUND((((DJ92)+(2*DK92)+(3*DL92))/6),0)</f>
        <v>86</v>
      </c>
      <c r="DP92" s="8">
        <f t="shared" si="3017"/>
        <v>17</v>
      </c>
      <c r="DQ92" s="8" t="s">
        <v>24</v>
      </c>
      <c r="DR92" s="8" t="s">
        <v>24</v>
      </c>
      <c r="DS92" s="137"/>
      <c r="DT92" s="134"/>
      <c r="DU92" s="7">
        <v>79</v>
      </c>
      <c r="DV92" s="8">
        <v>79</v>
      </c>
      <c r="DW92" s="8">
        <v>79</v>
      </c>
      <c r="DX92" s="8" t="s">
        <v>24</v>
      </c>
      <c r="DY92" s="8" t="s">
        <v>24</v>
      </c>
      <c r="DZ92" s="8">
        <f t="shared" ref="DZ92" si="3126">ROUND((((DU92)+(2*DV92)+(3*DW92))/6),0)</f>
        <v>79</v>
      </c>
      <c r="EA92" s="8">
        <f t="shared" si="3019"/>
        <v>12</v>
      </c>
      <c r="EB92" s="8" t="s">
        <v>24</v>
      </c>
      <c r="EC92" s="8" t="s">
        <v>24</v>
      </c>
      <c r="ED92" s="137"/>
      <c r="EE92" s="140"/>
      <c r="EF92" s="18">
        <v>76</v>
      </c>
      <c r="EG92" s="8">
        <v>76</v>
      </c>
      <c r="EH92" s="8">
        <v>76</v>
      </c>
      <c r="EI92" s="8" t="s">
        <v>24</v>
      </c>
      <c r="EJ92" s="8" t="s">
        <v>24</v>
      </c>
      <c r="EK92" s="8">
        <f t="shared" ref="EK92" si="3127">ROUND((((EF92)+(2*EG92)+(3*EH92))/6),0)</f>
        <v>76</v>
      </c>
      <c r="EL92" s="8">
        <f t="shared" si="3021"/>
        <v>23</v>
      </c>
      <c r="EM92" s="8" t="s">
        <v>24</v>
      </c>
      <c r="EN92" s="8" t="s">
        <v>24</v>
      </c>
      <c r="EO92" s="137"/>
      <c r="EP92" s="134"/>
      <c r="EQ92" s="7">
        <v>73</v>
      </c>
      <c r="ER92" s="7">
        <v>73</v>
      </c>
      <c r="ES92" s="7">
        <v>73</v>
      </c>
      <c r="ET92" s="8" t="s">
        <v>24</v>
      </c>
      <c r="EU92" s="8" t="s">
        <v>24</v>
      </c>
      <c r="EV92" s="8">
        <f t="shared" ref="EV92" si="3128">ROUND((((EQ92)+(2*ER92)+(3*ES92))/6),0)</f>
        <v>73</v>
      </c>
      <c r="EW92" s="8">
        <f t="shared" si="3023"/>
        <v>15</v>
      </c>
      <c r="EX92" s="8" t="s">
        <v>24</v>
      </c>
      <c r="EY92" s="8" t="s">
        <v>24</v>
      </c>
      <c r="EZ92" s="137"/>
      <c r="FA92" s="140"/>
      <c r="FB92" s="66">
        <v>82.52</v>
      </c>
      <c r="FC92" s="29">
        <v>82</v>
      </c>
      <c r="FD92" s="29">
        <v>83.02</v>
      </c>
      <c r="FE92" s="8" t="s">
        <v>24</v>
      </c>
      <c r="FF92" s="8" t="s">
        <v>24</v>
      </c>
      <c r="FG92" s="8">
        <f t="shared" ref="FG92" si="3129">ROUND((((FB92)+(2*FC92)+(3*FD92))/6),0)</f>
        <v>83</v>
      </c>
      <c r="FH92" s="8">
        <f t="shared" si="3025"/>
        <v>42</v>
      </c>
      <c r="FI92" s="8" t="s">
        <v>24</v>
      </c>
      <c r="FJ92" s="8" t="s">
        <v>24</v>
      </c>
      <c r="FK92" s="137"/>
      <c r="FL92" s="134"/>
      <c r="FM92" s="74">
        <v>78.7</v>
      </c>
      <c r="FN92" s="29">
        <v>78</v>
      </c>
      <c r="FO92" s="29">
        <v>78</v>
      </c>
      <c r="FP92" s="8" t="s">
        <v>24</v>
      </c>
      <c r="FQ92" s="8" t="s">
        <v>24</v>
      </c>
      <c r="FR92" s="8">
        <f t="shared" ref="FR92" si="3130">ROUND((((FM92)+(2*FN92)+(3*FO92))/6),0)</f>
        <v>78</v>
      </c>
      <c r="FS92" s="8">
        <f t="shared" si="3027"/>
        <v>31</v>
      </c>
      <c r="FT92" s="8" t="s">
        <v>24</v>
      </c>
      <c r="FU92" s="8" t="s">
        <v>24</v>
      </c>
      <c r="FV92" s="137"/>
      <c r="FW92" s="134"/>
      <c r="FX92" s="18">
        <v>82</v>
      </c>
      <c r="FY92" s="8">
        <v>80</v>
      </c>
      <c r="FZ92" s="8">
        <v>82</v>
      </c>
      <c r="GA92" s="8" t="s">
        <v>24</v>
      </c>
      <c r="GB92" s="8" t="s">
        <v>24</v>
      </c>
      <c r="GC92" s="8">
        <f t="shared" ref="GC92" si="3131">ROUND((((FX92)+(2*FY92)+(3*FZ92))/6),0)</f>
        <v>81</v>
      </c>
      <c r="GD92" s="8">
        <f t="shared" si="3029"/>
        <v>41</v>
      </c>
      <c r="GE92" s="8" t="s">
        <v>24</v>
      </c>
      <c r="GF92" s="8" t="s">
        <v>24</v>
      </c>
      <c r="GG92" s="137"/>
      <c r="GH92" s="134"/>
      <c r="GI92" s="143"/>
      <c r="GJ92" s="146"/>
      <c r="GK92" s="149"/>
      <c r="GL92" s="149"/>
      <c r="GM92" s="149"/>
      <c r="GN92" s="149"/>
      <c r="GO92" s="128"/>
      <c r="GP92" s="131"/>
      <c r="GQ92" s="131"/>
      <c r="GR92" s="128"/>
    </row>
    <row r="93" spans="1:200" ht="15.75" customHeight="1" thickBot="1" x14ac:dyDescent="0.3">
      <c r="A93" s="156"/>
      <c r="B93" s="159"/>
      <c r="C93" s="12" t="s">
        <v>5</v>
      </c>
      <c r="D93" s="22">
        <v>79</v>
      </c>
      <c r="E93" s="23">
        <v>80</v>
      </c>
      <c r="F93" s="23">
        <v>85</v>
      </c>
      <c r="G93" s="26" t="s">
        <v>24</v>
      </c>
      <c r="H93" s="20" t="s">
        <v>24</v>
      </c>
      <c r="I93" s="20" t="s">
        <v>24</v>
      </c>
      <c r="J93" s="20" t="s">
        <v>24</v>
      </c>
      <c r="K93" s="20">
        <f t="shared" ref="K93" si="3132">ROUND((((D93)+(2*E93)+(3*F93))/6),0)</f>
        <v>82</v>
      </c>
      <c r="L93" s="20">
        <f t="shared" si="3031"/>
        <v>29</v>
      </c>
      <c r="M93" s="138"/>
      <c r="N93" s="135"/>
      <c r="O93" s="7">
        <v>86</v>
      </c>
      <c r="P93" s="7">
        <v>80</v>
      </c>
      <c r="Q93" s="7">
        <v>85</v>
      </c>
      <c r="R93" s="20" t="s">
        <v>24</v>
      </c>
      <c r="S93" s="20" t="s">
        <v>24</v>
      </c>
      <c r="T93" s="20" t="s">
        <v>24</v>
      </c>
      <c r="U93" s="20" t="s">
        <v>24</v>
      </c>
      <c r="V93" s="20">
        <f t="shared" ref="V93" si="3133">ROUND((((O93)+(2*P93)+(3*Q93))/6),0)</f>
        <v>84</v>
      </c>
      <c r="W93" s="20">
        <f t="shared" si="3033"/>
        <v>42</v>
      </c>
      <c r="X93" s="138"/>
      <c r="Y93" s="135"/>
      <c r="Z93" s="19">
        <v>82</v>
      </c>
      <c r="AA93" s="20">
        <v>81</v>
      </c>
      <c r="AB93" s="23">
        <v>82</v>
      </c>
      <c r="AC93" s="20" t="s">
        <v>24</v>
      </c>
      <c r="AD93" s="20" t="s">
        <v>24</v>
      </c>
      <c r="AE93" s="20" t="s">
        <v>24</v>
      </c>
      <c r="AF93" s="20" t="s">
        <v>24</v>
      </c>
      <c r="AG93" s="20">
        <f t="shared" ref="AG93" si="3134">ROUND((((Z93)+(2*AA93)+(3*AB93))/6),0)</f>
        <v>82</v>
      </c>
      <c r="AH93" s="20">
        <f t="shared" si="3035"/>
        <v>16</v>
      </c>
      <c r="AI93" s="138"/>
      <c r="AJ93" s="135"/>
      <c r="AK93" s="9">
        <v>80</v>
      </c>
      <c r="AL93" s="9">
        <v>80</v>
      </c>
      <c r="AM93" s="9">
        <v>80</v>
      </c>
      <c r="AN93" s="20" t="s">
        <v>24</v>
      </c>
      <c r="AO93" s="20" t="s">
        <v>24</v>
      </c>
      <c r="AP93" s="20" t="s">
        <v>24</v>
      </c>
      <c r="AQ93" s="20" t="s">
        <v>24</v>
      </c>
      <c r="AR93" s="20">
        <f t="shared" ref="AR93" si="3135">ROUND((((AK93)+(2*AL93)+(3*AM93))/6),0)</f>
        <v>80</v>
      </c>
      <c r="AS93" s="20">
        <f t="shared" si="3037"/>
        <v>16</v>
      </c>
      <c r="AT93" s="138"/>
      <c r="AU93" s="135"/>
      <c r="AV93" s="18">
        <v>75</v>
      </c>
      <c r="AW93" s="18">
        <v>75</v>
      </c>
      <c r="AX93" s="18">
        <v>75</v>
      </c>
      <c r="AY93" s="20" t="s">
        <v>24</v>
      </c>
      <c r="AZ93" s="20" t="s">
        <v>24</v>
      </c>
      <c r="BA93" s="20" t="s">
        <v>24</v>
      </c>
      <c r="BB93" s="20" t="s">
        <v>24</v>
      </c>
      <c r="BC93" s="20">
        <f t="shared" ref="BC93" si="3136">ROUND((((AV93)+(2*AW93)+(3*AX93))/6),0)</f>
        <v>75</v>
      </c>
      <c r="BD93" s="20">
        <f t="shared" si="3039"/>
        <v>15</v>
      </c>
      <c r="BE93" s="138"/>
      <c r="BF93" s="141"/>
      <c r="BG93" s="9">
        <v>82</v>
      </c>
      <c r="BH93" s="23">
        <v>82</v>
      </c>
      <c r="BI93" s="23">
        <v>80</v>
      </c>
      <c r="BJ93" s="23" t="s">
        <v>24</v>
      </c>
      <c r="BK93" s="23" t="s">
        <v>24</v>
      </c>
      <c r="BL93" s="23" t="s">
        <v>24</v>
      </c>
      <c r="BM93" s="23" t="s">
        <v>24</v>
      </c>
      <c r="BN93" s="23">
        <f t="shared" ref="BN93" si="3137">ROUND((((BG93)+(2*BH93)+(3*BI93))/6),0)</f>
        <v>81</v>
      </c>
      <c r="BO93" s="23">
        <f t="shared" si="3041"/>
        <v>24</v>
      </c>
      <c r="BP93" s="138"/>
      <c r="BQ93" s="135"/>
      <c r="BR93" s="22"/>
      <c r="BS93" s="23"/>
      <c r="BT93" s="23"/>
      <c r="BU93" s="23" t="s">
        <v>24</v>
      </c>
      <c r="BV93" s="23" t="s">
        <v>24</v>
      </c>
      <c r="BW93" s="23" t="s">
        <v>24</v>
      </c>
      <c r="BX93" s="23" t="s">
        <v>24</v>
      </c>
      <c r="BY93" s="23">
        <v>79</v>
      </c>
      <c r="BZ93" s="23">
        <f t="shared" si="3042"/>
        <v>32</v>
      </c>
      <c r="CA93" s="138"/>
      <c r="CB93" s="135"/>
      <c r="CC93" s="7">
        <v>80</v>
      </c>
      <c r="CD93" s="7">
        <v>80</v>
      </c>
      <c r="CE93" s="7">
        <v>82</v>
      </c>
      <c r="CF93" s="23" t="s">
        <v>24</v>
      </c>
      <c r="CG93" s="23" t="s">
        <v>24</v>
      </c>
      <c r="CH93" s="23" t="s">
        <v>24</v>
      </c>
      <c r="CI93" s="23" t="s">
        <v>24</v>
      </c>
      <c r="CJ93" s="23">
        <f t="shared" ref="CJ93" si="3138">ROUND((((CC93)+(2*CD93)+(3*CE93))/6),0)</f>
        <v>81</v>
      </c>
      <c r="CK93" s="23">
        <f t="shared" si="3044"/>
        <v>8</v>
      </c>
      <c r="CL93" s="138"/>
      <c r="CM93" s="135"/>
      <c r="CN93" s="22">
        <v>80</v>
      </c>
      <c r="CO93" s="23">
        <v>80</v>
      </c>
      <c r="CP93" s="23">
        <v>80</v>
      </c>
      <c r="CQ93" s="23" t="s">
        <v>24</v>
      </c>
      <c r="CR93" s="23" t="s">
        <v>24</v>
      </c>
      <c r="CS93" s="23" t="s">
        <v>24</v>
      </c>
      <c r="CT93" s="23" t="s">
        <v>24</v>
      </c>
      <c r="CU93" s="23">
        <f t="shared" ref="CU93" si="3139">ROUND((((CN93)+(2*CO93)+(3*CP93))/6),0)</f>
        <v>80</v>
      </c>
      <c r="CV93" s="23">
        <f t="shared" si="3046"/>
        <v>8</v>
      </c>
      <c r="CW93" s="138"/>
      <c r="CX93" s="141"/>
      <c r="CY93" s="9">
        <v>80</v>
      </c>
      <c r="CZ93" s="23">
        <v>80</v>
      </c>
      <c r="DA93" s="23">
        <v>80</v>
      </c>
      <c r="DB93" s="23" t="s">
        <v>24</v>
      </c>
      <c r="DC93" s="23" t="s">
        <v>24</v>
      </c>
      <c r="DD93" s="23" t="s">
        <v>24</v>
      </c>
      <c r="DE93" s="23" t="s">
        <v>24</v>
      </c>
      <c r="DF93" s="23">
        <f t="shared" ref="DF93" si="3140">ROUND((((CY93)+(2*CZ93)+(3*DA93))/6),0)</f>
        <v>80</v>
      </c>
      <c r="DG93" s="23">
        <f t="shared" si="3048"/>
        <v>8</v>
      </c>
      <c r="DH93" s="138"/>
      <c r="DI93" s="135"/>
      <c r="DJ93" s="18">
        <v>85</v>
      </c>
      <c r="DK93" s="8">
        <v>86</v>
      </c>
      <c r="DL93" s="8">
        <v>87</v>
      </c>
      <c r="DM93" s="23" t="s">
        <v>24</v>
      </c>
      <c r="DN93" s="23" t="s">
        <v>24</v>
      </c>
      <c r="DO93" s="23" t="s">
        <v>24</v>
      </c>
      <c r="DP93" s="23" t="s">
        <v>24</v>
      </c>
      <c r="DQ93" s="23">
        <f t="shared" ref="DQ93" si="3141">ROUND((((DJ93)+(2*DK93)+(3*DL93))/6),0)</f>
        <v>86</v>
      </c>
      <c r="DR93" s="23">
        <f t="shared" si="3050"/>
        <v>26</v>
      </c>
      <c r="DS93" s="138"/>
      <c r="DT93" s="135"/>
      <c r="DU93" s="9">
        <v>78</v>
      </c>
      <c r="DV93" s="23">
        <v>78</v>
      </c>
      <c r="DW93" s="23">
        <v>78</v>
      </c>
      <c r="DX93" s="23" t="s">
        <v>24</v>
      </c>
      <c r="DY93" s="23" t="s">
        <v>24</v>
      </c>
      <c r="DZ93" s="23" t="s">
        <v>24</v>
      </c>
      <c r="EA93" s="23" t="s">
        <v>24</v>
      </c>
      <c r="EB93" s="23">
        <f t="shared" ref="EB93" si="3142">ROUND((((DU93)+(2*DV93)+(3*DW93))/6),0)</f>
        <v>78</v>
      </c>
      <c r="EC93" s="23">
        <f t="shared" si="3052"/>
        <v>4</v>
      </c>
      <c r="ED93" s="138"/>
      <c r="EE93" s="141"/>
      <c r="EF93" s="22">
        <v>78</v>
      </c>
      <c r="EG93" s="23">
        <v>78</v>
      </c>
      <c r="EH93" s="23">
        <v>78</v>
      </c>
      <c r="EI93" s="23" t="s">
        <v>24</v>
      </c>
      <c r="EJ93" s="23" t="s">
        <v>24</v>
      </c>
      <c r="EK93" s="23" t="s">
        <v>24</v>
      </c>
      <c r="EL93" s="23" t="s">
        <v>24</v>
      </c>
      <c r="EM93" s="23">
        <f t="shared" ref="EM93" si="3143">ROUND((((EF93)+(2*EG93)+(3*EH93))/6),0)</f>
        <v>78</v>
      </c>
      <c r="EN93" s="23">
        <f t="shared" si="3054"/>
        <v>8</v>
      </c>
      <c r="EO93" s="138"/>
      <c r="EP93" s="135"/>
      <c r="EQ93" s="9">
        <v>75</v>
      </c>
      <c r="ER93" s="9">
        <v>75</v>
      </c>
      <c r="ES93" s="9">
        <v>75</v>
      </c>
      <c r="ET93" s="23" t="s">
        <v>24</v>
      </c>
      <c r="EU93" s="23" t="s">
        <v>24</v>
      </c>
      <c r="EV93" s="23" t="s">
        <v>24</v>
      </c>
      <c r="EW93" s="23" t="s">
        <v>24</v>
      </c>
      <c r="EX93" s="23">
        <f t="shared" ref="EX93" si="3144">ROUND((((EQ93)+(2*ER93)+(3*ES93))/6),0)</f>
        <v>75</v>
      </c>
      <c r="EY93" s="23">
        <f t="shared" si="3056"/>
        <v>8</v>
      </c>
      <c r="EZ93" s="138"/>
      <c r="FA93" s="141"/>
      <c r="FB93" s="69">
        <v>75.400000000000006</v>
      </c>
      <c r="FC93" s="70">
        <v>75</v>
      </c>
      <c r="FD93" s="70">
        <v>75.95</v>
      </c>
      <c r="FE93" s="23" t="s">
        <v>24</v>
      </c>
      <c r="FF93" s="23" t="s">
        <v>24</v>
      </c>
      <c r="FG93" s="23" t="s">
        <v>24</v>
      </c>
      <c r="FH93" s="23" t="s">
        <v>24</v>
      </c>
      <c r="FI93" s="23">
        <f t="shared" ref="FI93" si="3145">ROUND((((FB93)+(2*FC93)+(3*FD93))/6),0)</f>
        <v>76</v>
      </c>
      <c r="FJ93" s="23">
        <f t="shared" si="3058"/>
        <v>15</v>
      </c>
      <c r="FK93" s="138"/>
      <c r="FL93" s="135"/>
      <c r="FM93" s="78">
        <v>77.5</v>
      </c>
      <c r="FN93" s="70">
        <v>78</v>
      </c>
      <c r="FO93" s="70">
        <v>78</v>
      </c>
      <c r="FP93" s="23" t="s">
        <v>24</v>
      </c>
      <c r="FQ93" s="23" t="s">
        <v>24</v>
      </c>
      <c r="FR93" s="23" t="s">
        <v>24</v>
      </c>
      <c r="FS93" s="23" t="s">
        <v>24</v>
      </c>
      <c r="FT93" s="23">
        <f t="shared" ref="FT93" si="3146">ROUND((((FM93)+(2*FN93)+(3*FO93))/6),0)</f>
        <v>78</v>
      </c>
      <c r="FU93" s="23">
        <f t="shared" si="3060"/>
        <v>16</v>
      </c>
      <c r="FV93" s="138"/>
      <c r="FW93" s="135"/>
      <c r="FX93" s="22">
        <v>80</v>
      </c>
      <c r="FY93" s="22">
        <v>80</v>
      </c>
      <c r="FZ93" s="22">
        <v>80</v>
      </c>
      <c r="GA93" s="23" t="s">
        <v>24</v>
      </c>
      <c r="GB93" s="23" t="s">
        <v>24</v>
      </c>
      <c r="GC93" s="23" t="s">
        <v>24</v>
      </c>
      <c r="GD93" s="23" t="s">
        <v>24</v>
      </c>
      <c r="GE93" s="23">
        <f t="shared" ref="GE93" si="3147">ROUND((((FX93)+(2*FY93)+(3*FZ93))/6),0)</f>
        <v>80</v>
      </c>
      <c r="GF93" s="23">
        <f t="shared" si="3062"/>
        <v>16</v>
      </c>
      <c r="GG93" s="138"/>
      <c r="GH93" s="135"/>
      <c r="GI93" s="143"/>
      <c r="GJ93" s="146"/>
      <c r="GK93" s="150"/>
      <c r="GL93" s="150"/>
      <c r="GM93" s="150"/>
      <c r="GN93" s="150"/>
      <c r="GO93" s="129"/>
      <c r="GP93" s="132"/>
      <c r="GQ93" s="132"/>
      <c r="GR93" s="129"/>
    </row>
    <row r="94" spans="1:200" ht="15.75" customHeight="1" thickBot="1" x14ac:dyDescent="0.3">
      <c r="A94" s="154">
        <v>30</v>
      </c>
      <c r="B94" s="157" t="s">
        <v>107</v>
      </c>
      <c r="C94" s="10" t="s">
        <v>3</v>
      </c>
      <c r="D94" s="16">
        <v>78</v>
      </c>
      <c r="E94" s="6">
        <v>75</v>
      </c>
      <c r="F94" s="6">
        <v>70</v>
      </c>
      <c r="G94" s="26">
        <f t="shared" si="2926"/>
        <v>73</v>
      </c>
      <c r="H94" s="6">
        <f t="shared" si="2927"/>
        <v>29</v>
      </c>
      <c r="I94" s="6" t="s">
        <v>24</v>
      </c>
      <c r="J94" s="6" t="s">
        <v>24</v>
      </c>
      <c r="K94" s="6" t="s">
        <v>24</v>
      </c>
      <c r="L94" s="6" t="s">
        <v>24</v>
      </c>
      <c r="M94" s="136">
        <f>H94+J95+L96</f>
        <v>77</v>
      </c>
      <c r="N94" s="133" t="str">
        <f>IF(M94&gt;=75,"T","TT")</f>
        <v>T</v>
      </c>
      <c r="O94" s="17">
        <v>85</v>
      </c>
      <c r="P94" s="6">
        <v>80</v>
      </c>
      <c r="Q94" s="6">
        <v>54</v>
      </c>
      <c r="R94" s="6">
        <f t="shared" ref="R94" si="3148">ROUND((((O94)+(2*P94)+(3*Q94))/6),0)</f>
        <v>68</v>
      </c>
      <c r="S94" s="6">
        <f t="shared" si="2931"/>
        <v>27</v>
      </c>
      <c r="T94" s="6" t="s">
        <v>24</v>
      </c>
      <c r="U94" s="6" t="s">
        <v>24</v>
      </c>
      <c r="V94" s="6" t="s">
        <v>24</v>
      </c>
      <c r="W94" s="6" t="s">
        <v>24</v>
      </c>
      <c r="X94" s="136">
        <f t="shared" ref="X94" si="3149">S94+U95+W96</f>
        <v>78</v>
      </c>
      <c r="Y94" s="133" t="str">
        <f t="shared" ref="Y94" si="3150">IF(X94&gt;=75,"T","TT")</f>
        <v>T</v>
      </c>
      <c r="Z94" s="16">
        <v>81</v>
      </c>
      <c r="AA94" s="6">
        <v>80</v>
      </c>
      <c r="AB94" s="6">
        <v>66</v>
      </c>
      <c r="AC94" s="6">
        <f t="shared" ref="AC94" si="3151">ROUND((((Z94)+(2*AA94)+(3*AB94))/6),0)</f>
        <v>73</v>
      </c>
      <c r="AD94" s="6">
        <f t="shared" si="2935"/>
        <v>22</v>
      </c>
      <c r="AE94" s="6" t="s">
        <v>24</v>
      </c>
      <c r="AF94" s="6" t="s">
        <v>24</v>
      </c>
      <c r="AG94" s="6" t="s">
        <v>24</v>
      </c>
      <c r="AH94" s="6" t="s">
        <v>24</v>
      </c>
      <c r="AI94" s="136">
        <f t="shared" ref="AI94" si="3152">AD94+AF95+AH96</f>
        <v>79</v>
      </c>
      <c r="AJ94" s="133" t="str">
        <f t="shared" ref="AJ94" si="3153">IF(AI94&gt;=75,"T","TT")</f>
        <v>T</v>
      </c>
      <c r="AK94" s="17">
        <v>75</v>
      </c>
      <c r="AL94" s="6">
        <v>75</v>
      </c>
      <c r="AM94" s="6">
        <v>75</v>
      </c>
      <c r="AN94" s="6">
        <f t="shared" ref="AN94" si="3154">ROUND((((AK94)+(2*AL94)+(3*AM94))/6),0)</f>
        <v>75</v>
      </c>
      <c r="AO94" s="6">
        <f t="shared" si="2939"/>
        <v>23</v>
      </c>
      <c r="AP94" s="6" t="s">
        <v>24</v>
      </c>
      <c r="AQ94" s="6" t="s">
        <v>24</v>
      </c>
      <c r="AR94" s="6" t="s">
        <v>24</v>
      </c>
      <c r="AS94" s="6" t="s">
        <v>24</v>
      </c>
      <c r="AT94" s="136">
        <f t="shared" ref="AT94" si="3155">AO94+AQ95+AS96</f>
        <v>75</v>
      </c>
      <c r="AU94" s="160" t="str">
        <f t="shared" ref="AU94" si="3156">IF(AT94&gt;=75,"T","TT")</f>
        <v>T</v>
      </c>
      <c r="AV94" s="16">
        <v>70</v>
      </c>
      <c r="AW94" s="16">
        <v>70</v>
      </c>
      <c r="AX94" s="6">
        <v>64</v>
      </c>
      <c r="AY94" s="6">
        <f t="shared" ref="AY94" si="3157">ROUND((((AV94)+(2*AW94)+(3*AX94))/6),0)</f>
        <v>67</v>
      </c>
      <c r="AZ94" s="6">
        <f t="shared" si="2943"/>
        <v>47</v>
      </c>
      <c r="BA94" s="6" t="s">
        <v>24</v>
      </c>
      <c r="BB94" s="6" t="s">
        <v>24</v>
      </c>
      <c r="BC94" s="6" t="s">
        <v>24</v>
      </c>
      <c r="BD94" s="6" t="s">
        <v>24</v>
      </c>
      <c r="BE94" s="136">
        <f t="shared" ref="BE94" si="3158">AZ94+BB95+BD96</f>
        <v>70</v>
      </c>
      <c r="BF94" s="139" t="str">
        <f t="shared" ref="BF94" si="3159">IF(BE94&gt;=70,"T","TT")</f>
        <v>T</v>
      </c>
      <c r="BG94" s="17">
        <v>81</v>
      </c>
      <c r="BH94" s="6">
        <v>80</v>
      </c>
      <c r="BI94" s="6">
        <v>50</v>
      </c>
      <c r="BJ94" s="6">
        <f t="shared" ref="BJ94" si="3160">ROUND((((BG94)+(2*BH94)+(3*BI94))/6),0)</f>
        <v>65</v>
      </c>
      <c r="BK94" s="6">
        <f t="shared" si="2947"/>
        <v>13</v>
      </c>
      <c r="BL94" s="6" t="s">
        <v>24</v>
      </c>
      <c r="BM94" s="6" t="s">
        <v>24</v>
      </c>
      <c r="BN94" s="6" t="s">
        <v>24</v>
      </c>
      <c r="BO94" s="6" t="s">
        <v>24</v>
      </c>
      <c r="BP94" s="136">
        <f t="shared" ref="BP94" si="3161">BK94+BM95+BO96</f>
        <v>80</v>
      </c>
      <c r="BQ94" s="133" t="str">
        <f t="shared" ref="BQ94" si="3162">IF(BP94&gt;=75,"T","TT")</f>
        <v>T</v>
      </c>
      <c r="BR94" s="16"/>
      <c r="BS94" s="6"/>
      <c r="BT94" s="6"/>
      <c r="BU94" s="6">
        <v>78</v>
      </c>
      <c r="BV94" s="6">
        <f t="shared" si="2950"/>
        <v>8</v>
      </c>
      <c r="BW94" s="6" t="s">
        <v>24</v>
      </c>
      <c r="BX94" s="6" t="s">
        <v>24</v>
      </c>
      <c r="BY94" s="6" t="s">
        <v>24</v>
      </c>
      <c r="BZ94" s="6" t="s">
        <v>24</v>
      </c>
      <c r="CA94" s="136">
        <f t="shared" ref="CA94" si="3163">BV94+BX95+BZ96</f>
        <v>79</v>
      </c>
      <c r="CB94" s="133" t="str">
        <f t="shared" ref="CB94" si="3164">IF(CA94&gt;=75,"T","TT")</f>
        <v>T</v>
      </c>
      <c r="CC94" s="17">
        <v>77</v>
      </c>
      <c r="CD94" s="6">
        <v>75</v>
      </c>
      <c r="CE94" s="6">
        <v>72</v>
      </c>
      <c r="CF94" s="6">
        <f t="shared" ref="CF94" si="3165">ROUND((((CC94)+(2*CD94)+(3*CE94))/6),0)</f>
        <v>74</v>
      </c>
      <c r="CG94" s="6">
        <f t="shared" si="2954"/>
        <v>59</v>
      </c>
      <c r="CH94" s="6" t="s">
        <v>24</v>
      </c>
      <c r="CI94" s="6" t="s">
        <v>24</v>
      </c>
      <c r="CJ94" s="6" t="s">
        <v>24</v>
      </c>
      <c r="CK94" s="6" t="s">
        <v>24</v>
      </c>
      <c r="CL94" s="136">
        <f t="shared" ref="CL94" si="3166">CG94+CI95+CK96</f>
        <v>75</v>
      </c>
      <c r="CM94" s="133" t="str">
        <f t="shared" ref="CM94" si="3167">IF(CL94&gt;=75,"T","TT")</f>
        <v>T</v>
      </c>
      <c r="CN94" s="16">
        <v>79</v>
      </c>
      <c r="CO94" s="6">
        <v>72</v>
      </c>
      <c r="CP94" s="6">
        <v>73</v>
      </c>
      <c r="CQ94" s="6">
        <f t="shared" ref="CQ94" si="3168">ROUND((((CN94)+(2*CO94)+(3*CP94))/6),0)</f>
        <v>74</v>
      </c>
      <c r="CR94" s="6">
        <f t="shared" si="2958"/>
        <v>52</v>
      </c>
      <c r="CS94" s="6" t="s">
        <v>24</v>
      </c>
      <c r="CT94" s="6" t="s">
        <v>24</v>
      </c>
      <c r="CU94" s="6" t="s">
        <v>24</v>
      </c>
      <c r="CV94" s="6" t="s">
        <v>24</v>
      </c>
      <c r="CW94" s="136">
        <f t="shared" ref="CW94" si="3169">CR94+CT95+CV96</f>
        <v>75</v>
      </c>
      <c r="CX94" s="139" t="str">
        <f t="shared" ref="CX94" si="3170">IF(CW94&gt;=75,"T","TT")</f>
        <v>T</v>
      </c>
      <c r="CY94" s="17">
        <v>85</v>
      </c>
      <c r="CZ94" s="6">
        <v>93</v>
      </c>
      <c r="DA94" s="6">
        <v>74</v>
      </c>
      <c r="DB94" s="6">
        <f t="shared" ref="DB94" si="3171">ROUND((((CY94)+(2*CZ94)+(3*DA94))/6),0)</f>
        <v>82</v>
      </c>
      <c r="DC94" s="6">
        <f t="shared" si="2962"/>
        <v>57</v>
      </c>
      <c r="DD94" s="6" t="s">
        <v>24</v>
      </c>
      <c r="DE94" s="6" t="s">
        <v>24</v>
      </c>
      <c r="DF94" s="6" t="s">
        <v>24</v>
      </c>
      <c r="DG94" s="6" t="s">
        <v>24</v>
      </c>
      <c r="DH94" s="136">
        <f t="shared" ref="DH94" si="3172">DC94+DE95+DG96</f>
        <v>81</v>
      </c>
      <c r="DI94" s="133" t="str">
        <f t="shared" ref="DI94" si="3173">IF(DH94&gt;=75,"T","TT")</f>
        <v>T</v>
      </c>
      <c r="DJ94" s="16">
        <v>82</v>
      </c>
      <c r="DK94" s="6">
        <v>75</v>
      </c>
      <c r="DL94" s="6">
        <v>62</v>
      </c>
      <c r="DM94" s="6">
        <f t="shared" ref="DM94" si="3174">ROUND((((DJ94)+(2*DK94)+(3*DL94))/6),0)</f>
        <v>70</v>
      </c>
      <c r="DN94" s="6">
        <f t="shared" si="2966"/>
        <v>35</v>
      </c>
      <c r="DO94" s="6" t="s">
        <v>24</v>
      </c>
      <c r="DP94" s="6" t="s">
        <v>24</v>
      </c>
      <c r="DQ94" s="6" t="s">
        <v>24</v>
      </c>
      <c r="DR94" s="6" t="s">
        <v>24</v>
      </c>
      <c r="DS94" s="136">
        <f t="shared" ref="DS94" si="3175">DN94+DP95+DR96</f>
        <v>78</v>
      </c>
      <c r="DT94" s="133" t="str">
        <f t="shared" ref="DT94" si="3176">IF(DS94&gt;=75,"T","TT")</f>
        <v>T</v>
      </c>
      <c r="DU94" s="17">
        <v>76</v>
      </c>
      <c r="DV94" s="6">
        <v>75</v>
      </c>
      <c r="DW94" s="6">
        <v>62</v>
      </c>
      <c r="DX94" s="6">
        <f t="shared" ref="DX94" si="3177">ROUND((((DU94)+(2*DV94)+(3*DW94))/6),0)</f>
        <v>69</v>
      </c>
      <c r="DY94" s="6">
        <f t="shared" si="2970"/>
        <v>55</v>
      </c>
      <c r="DZ94" s="6" t="s">
        <v>24</v>
      </c>
      <c r="EA94" s="6" t="s">
        <v>24</v>
      </c>
      <c r="EB94" s="6" t="s">
        <v>24</v>
      </c>
      <c r="EC94" s="6" t="s">
        <v>24</v>
      </c>
      <c r="ED94" s="136">
        <f t="shared" ref="ED94" si="3178">DY94+EA95+EC96</f>
        <v>70</v>
      </c>
      <c r="EE94" s="139" t="str">
        <f t="shared" ref="EE94" si="3179">IF(ED94&gt;=70,"T","TT")</f>
        <v>T</v>
      </c>
      <c r="EF94" s="16">
        <v>76</v>
      </c>
      <c r="EG94" s="6">
        <v>73</v>
      </c>
      <c r="EH94" s="6">
        <v>55</v>
      </c>
      <c r="EI94" s="6">
        <f t="shared" ref="EI94" si="3180">ROUND((((EF94)+(2*EG94)+(3*EH94))/6),0)</f>
        <v>65</v>
      </c>
      <c r="EJ94" s="6">
        <f t="shared" si="2974"/>
        <v>39</v>
      </c>
      <c r="EK94" s="6" t="s">
        <v>24</v>
      </c>
      <c r="EL94" s="6" t="s">
        <v>24</v>
      </c>
      <c r="EM94" s="6" t="s">
        <v>24</v>
      </c>
      <c r="EN94" s="6" t="s">
        <v>24</v>
      </c>
      <c r="EO94" s="136">
        <f t="shared" si="2021"/>
        <v>70</v>
      </c>
      <c r="EP94" s="139" t="str">
        <f t="shared" ref="EP94" si="3181">IF(EO94&gt;=70,"T","TT")</f>
        <v>T</v>
      </c>
      <c r="EQ94" s="17">
        <v>75</v>
      </c>
      <c r="ER94" s="17">
        <v>75</v>
      </c>
      <c r="ES94" s="6">
        <v>69</v>
      </c>
      <c r="ET94" s="6">
        <f t="shared" ref="ET94" si="3182">ROUND((((EQ94)+(2*ER94)+(3*ES94))/6),0)</f>
        <v>72</v>
      </c>
      <c r="EU94" s="6">
        <f t="shared" si="2977"/>
        <v>50</v>
      </c>
      <c r="EV94" s="6" t="s">
        <v>24</v>
      </c>
      <c r="EW94" s="6" t="s">
        <v>24</v>
      </c>
      <c r="EX94" s="6" t="s">
        <v>24</v>
      </c>
      <c r="EY94" s="6" t="s">
        <v>24</v>
      </c>
      <c r="EZ94" s="136">
        <f t="shared" ref="EZ94" si="3183">EU94+EW95+EY96</f>
        <v>73</v>
      </c>
      <c r="FA94" s="133" t="str">
        <f t="shared" ref="FA94" si="3184">IF(EZ94&gt;=70,"T","TT")</f>
        <v>T</v>
      </c>
      <c r="FB94" s="71">
        <v>80.5</v>
      </c>
      <c r="FC94" s="26">
        <v>80</v>
      </c>
      <c r="FD94" s="26">
        <v>62</v>
      </c>
      <c r="FE94" s="6">
        <f t="shared" ref="FE94" si="3185">ROUND((((FB94)+(2*FC94)+(3*FD94))/6),0)</f>
        <v>71</v>
      </c>
      <c r="FF94" s="6">
        <f t="shared" si="2981"/>
        <v>21</v>
      </c>
      <c r="FG94" s="6" t="s">
        <v>24</v>
      </c>
      <c r="FH94" s="6" t="s">
        <v>24</v>
      </c>
      <c r="FI94" s="6" t="s">
        <v>24</v>
      </c>
      <c r="FJ94" s="6" t="s">
        <v>24</v>
      </c>
      <c r="FK94" s="136">
        <f t="shared" ref="FK94" si="3186">FF94+FH95+FJ96</f>
        <v>75</v>
      </c>
      <c r="FL94" s="139" t="str">
        <f t="shared" ref="FL94" si="3187">IF(FK94&gt;=75,"T","TT")</f>
        <v>T</v>
      </c>
      <c r="FM94" s="76">
        <v>76.7</v>
      </c>
      <c r="FN94" s="26">
        <v>78</v>
      </c>
      <c r="FO94" s="6">
        <v>66</v>
      </c>
      <c r="FP94" s="6">
        <f t="shared" ref="FP94" si="3188">ROUND((((FM94)+(2*FN94)+(3*FO94))/6),0)</f>
        <v>72</v>
      </c>
      <c r="FQ94" s="6">
        <f t="shared" si="2985"/>
        <v>29</v>
      </c>
      <c r="FR94" s="6" t="s">
        <v>24</v>
      </c>
      <c r="FS94" s="6" t="s">
        <v>24</v>
      </c>
      <c r="FT94" s="6" t="s">
        <v>24</v>
      </c>
      <c r="FU94" s="6" t="s">
        <v>24</v>
      </c>
      <c r="FV94" s="136">
        <f t="shared" ref="FV94" si="3189">FQ94+FS95+FU96</f>
        <v>75</v>
      </c>
      <c r="FW94" s="133" t="str">
        <f t="shared" ref="FW94" si="3190">IF(FV94&gt;=75,"T","TT")</f>
        <v>T</v>
      </c>
      <c r="FX94" s="16">
        <v>80</v>
      </c>
      <c r="FY94" s="6">
        <v>75</v>
      </c>
      <c r="FZ94" s="6">
        <v>80</v>
      </c>
      <c r="GA94" s="6">
        <f t="shared" ref="GA94" si="3191">ROUND((((FX94)+(2*FY94)+(3*FZ94))/6),0)</f>
        <v>78</v>
      </c>
      <c r="GB94" s="6">
        <f t="shared" si="2989"/>
        <v>23</v>
      </c>
      <c r="GC94" s="6" t="s">
        <v>24</v>
      </c>
      <c r="GD94" s="6" t="s">
        <v>24</v>
      </c>
      <c r="GE94" s="6" t="s">
        <v>24</v>
      </c>
      <c r="GF94" s="6" t="s">
        <v>24</v>
      </c>
      <c r="GG94" s="136">
        <f t="shared" ref="GG94" si="3192">GB94+GD95+GF96</f>
        <v>79</v>
      </c>
      <c r="GH94" s="133" t="str">
        <f t="shared" si="2128"/>
        <v>T</v>
      </c>
      <c r="GI94" s="142">
        <f>M94+X94+AI94+AT94+BE94+BP94+CA94+CL94+CW94+DH94+DS94+ED94+EO94+EZ94+FK94+FV94+GG94</f>
        <v>1289</v>
      </c>
      <c r="GJ94" s="145">
        <f t="shared" si="102"/>
        <v>75.82352941176471</v>
      </c>
      <c r="GK94" s="148">
        <f t="shared" ref="GK94" si="3193">17-GL94</f>
        <v>17</v>
      </c>
      <c r="GL94" s="148">
        <f t="shared" ref="GL94" si="3194">COUNTIF(C94:GH94,"TT")</f>
        <v>0</v>
      </c>
      <c r="GM94" s="148" t="str">
        <f t="shared" ref="GM94" si="3195">IF(GL94&lt;=3,"N","TN")</f>
        <v>N</v>
      </c>
      <c r="GN94" s="148">
        <f>RANK(GI94,$GI$7:$GI$138,0)</f>
        <v>24</v>
      </c>
      <c r="GO94" s="127" t="str">
        <f t="shared" ref="GO94" si="3196">IF(AND(AI94&gt;=75,AT94&gt;=75,FV94&gt;=75),"YA","TIDAK")</f>
        <v>YA</v>
      </c>
      <c r="GP94" s="130" t="str">
        <f t="shared" ref="GP94" si="3197">IF(AND(BE94&gt;=70,ED94&gt;=70,EO94&gt;=70,EZ94&gt;=70),"YA","TIDAK")</f>
        <v>YA</v>
      </c>
      <c r="GQ94" s="130" t="str">
        <f t="shared" ref="GQ94" si="3198">IF(AND(CL94&gt;=75,CW94&gt;=75,DH94&gt;=75,DS94&gt;=75),"YA","TIDAK")</f>
        <v>YA</v>
      </c>
      <c r="GR94" s="127"/>
    </row>
    <row r="95" spans="1:200" ht="15.75" customHeight="1" thickBot="1" x14ac:dyDescent="0.3">
      <c r="A95" s="155"/>
      <c r="B95" s="158"/>
      <c r="C95" s="11" t="s">
        <v>4</v>
      </c>
      <c r="D95" s="18">
        <v>79</v>
      </c>
      <c r="E95" s="8">
        <v>77</v>
      </c>
      <c r="F95" s="8">
        <v>80</v>
      </c>
      <c r="G95" s="26" t="s">
        <v>24</v>
      </c>
      <c r="H95" s="8" t="s">
        <v>24</v>
      </c>
      <c r="I95" s="8">
        <f t="shared" ref="I95" si="3199">ROUND((((D95)+(2*E95)+(3*F95))/6),0)</f>
        <v>79</v>
      </c>
      <c r="J95" s="8">
        <f t="shared" si="2998"/>
        <v>20</v>
      </c>
      <c r="K95" s="8" t="s">
        <v>24</v>
      </c>
      <c r="L95" s="8" t="s">
        <v>24</v>
      </c>
      <c r="M95" s="137"/>
      <c r="N95" s="134"/>
      <c r="O95" s="7">
        <v>80</v>
      </c>
      <c r="P95" s="7">
        <v>80</v>
      </c>
      <c r="Q95" s="7">
        <v>80</v>
      </c>
      <c r="R95" s="8" t="s">
        <v>24</v>
      </c>
      <c r="S95" s="8" t="s">
        <v>24</v>
      </c>
      <c r="T95" s="8">
        <f t="shared" ref="T95" si="3200">ROUND((((O95)+(2*P95)+(3*Q95))/6),0)</f>
        <v>80</v>
      </c>
      <c r="U95" s="8">
        <f t="shared" si="3000"/>
        <v>8</v>
      </c>
      <c r="V95" s="8" t="s">
        <v>24</v>
      </c>
      <c r="W95" s="8" t="s">
        <v>24</v>
      </c>
      <c r="X95" s="137"/>
      <c r="Y95" s="134"/>
      <c r="Z95" s="18">
        <v>80</v>
      </c>
      <c r="AA95" s="8">
        <v>80</v>
      </c>
      <c r="AB95" s="8">
        <v>81</v>
      </c>
      <c r="AC95" s="8" t="s">
        <v>24</v>
      </c>
      <c r="AD95" s="8" t="s">
        <v>24</v>
      </c>
      <c r="AE95" s="8">
        <f t="shared" ref="AE95" si="3201">ROUND((((Z95)+(2*AA95)+(3*AB95))/6),0)</f>
        <v>81</v>
      </c>
      <c r="AF95" s="8">
        <f t="shared" si="3002"/>
        <v>41</v>
      </c>
      <c r="AG95" s="8" t="s">
        <v>24</v>
      </c>
      <c r="AH95" s="8" t="s">
        <v>24</v>
      </c>
      <c r="AI95" s="137"/>
      <c r="AJ95" s="134"/>
      <c r="AK95" s="7">
        <v>78</v>
      </c>
      <c r="AL95" s="7">
        <v>78</v>
      </c>
      <c r="AM95" s="7">
        <v>78</v>
      </c>
      <c r="AN95" s="8" t="s">
        <v>24</v>
      </c>
      <c r="AO95" s="8" t="s">
        <v>24</v>
      </c>
      <c r="AP95" s="8">
        <f t="shared" ref="AP95" si="3202">ROUND((((AK95)+(2*AL95)+(3*AM95))/6),0)</f>
        <v>78</v>
      </c>
      <c r="AQ95" s="8">
        <f t="shared" si="3004"/>
        <v>39</v>
      </c>
      <c r="AR95" s="8" t="s">
        <v>24</v>
      </c>
      <c r="AS95" s="8" t="s">
        <v>24</v>
      </c>
      <c r="AT95" s="137"/>
      <c r="AU95" s="161"/>
      <c r="AV95" s="18">
        <v>75</v>
      </c>
      <c r="AW95" s="18">
        <v>75</v>
      </c>
      <c r="AX95" s="18">
        <v>75</v>
      </c>
      <c r="AY95" s="8" t="s">
        <v>24</v>
      </c>
      <c r="AZ95" s="8" t="s">
        <v>24</v>
      </c>
      <c r="BA95" s="8">
        <f t="shared" ref="BA95" si="3203">ROUND((((AV95)+(2*AW95)+(3*AX95))/6),0)</f>
        <v>75</v>
      </c>
      <c r="BB95" s="8">
        <f t="shared" si="3006"/>
        <v>8</v>
      </c>
      <c r="BC95" s="8" t="s">
        <v>24</v>
      </c>
      <c r="BD95" s="8" t="s">
        <v>24</v>
      </c>
      <c r="BE95" s="137"/>
      <c r="BF95" s="140"/>
      <c r="BG95" s="7">
        <v>82</v>
      </c>
      <c r="BH95" s="8">
        <v>85</v>
      </c>
      <c r="BI95" s="8">
        <v>81</v>
      </c>
      <c r="BJ95" s="8" t="s">
        <v>24</v>
      </c>
      <c r="BK95" s="8" t="s">
        <v>24</v>
      </c>
      <c r="BL95" s="8">
        <f t="shared" ref="BL95" si="3204">ROUND((((BG95)+(2*BH95)+(3*BI95))/6),0)</f>
        <v>83</v>
      </c>
      <c r="BM95" s="8">
        <f t="shared" si="3008"/>
        <v>42</v>
      </c>
      <c r="BN95" s="8" t="s">
        <v>24</v>
      </c>
      <c r="BO95" s="8" t="s">
        <v>24</v>
      </c>
      <c r="BP95" s="137"/>
      <c r="BQ95" s="134"/>
      <c r="BR95" s="18"/>
      <c r="BS95" s="8"/>
      <c r="BT95" s="8"/>
      <c r="BU95" s="8" t="s">
        <v>24</v>
      </c>
      <c r="BV95" s="8" t="s">
        <v>24</v>
      </c>
      <c r="BW95" s="8">
        <v>79</v>
      </c>
      <c r="BX95" s="8">
        <f t="shared" si="3009"/>
        <v>40</v>
      </c>
      <c r="BY95" s="8" t="s">
        <v>24</v>
      </c>
      <c r="BZ95" s="8" t="s">
        <v>24</v>
      </c>
      <c r="CA95" s="137"/>
      <c r="CB95" s="134"/>
      <c r="CC95" s="7">
        <v>80</v>
      </c>
      <c r="CD95" s="7">
        <v>80</v>
      </c>
      <c r="CE95" s="7">
        <v>83</v>
      </c>
      <c r="CF95" s="8" t="s">
        <v>24</v>
      </c>
      <c r="CG95" s="8" t="s">
        <v>24</v>
      </c>
      <c r="CH95" s="8">
        <f t="shared" ref="CH95" si="3205">ROUND((((CC95)+(2*CD95)+(3*CE95))/6),0)</f>
        <v>82</v>
      </c>
      <c r="CI95" s="8">
        <f t="shared" si="3011"/>
        <v>8</v>
      </c>
      <c r="CJ95" s="8" t="s">
        <v>24</v>
      </c>
      <c r="CK95" s="8" t="s">
        <v>24</v>
      </c>
      <c r="CL95" s="137"/>
      <c r="CM95" s="134"/>
      <c r="CN95" s="18">
        <v>75</v>
      </c>
      <c r="CO95" s="8">
        <v>75</v>
      </c>
      <c r="CP95" s="8">
        <v>78</v>
      </c>
      <c r="CQ95" s="8" t="s">
        <v>24</v>
      </c>
      <c r="CR95" s="8" t="s">
        <v>24</v>
      </c>
      <c r="CS95" s="8">
        <f t="shared" ref="CS95" si="3206">ROUND((((CN95)+(2*CO95)+(3*CP95))/6),0)</f>
        <v>77</v>
      </c>
      <c r="CT95" s="8">
        <f t="shared" si="3013"/>
        <v>15</v>
      </c>
      <c r="CU95" s="8" t="s">
        <v>24</v>
      </c>
      <c r="CV95" s="8" t="s">
        <v>24</v>
      </c>
      <c r="CW95" s="137"/>
      <c r="CX95" s="140"/>
      <c r="CY95" s="7">
        <v>85</v>
      </c>
      <c r="CZ95" s="8">
        <v>80</v>
      </c>
      <c r="DA95" s="8">
        <v>80</v>
      </c>
      <c r="DB95" s="8" t="s">
        <v>24</v>
      </c>
      <c r="DC95" s="8" t="s">
        <v>24</v>
      </c>
      <c r="DD95" s="8">
        <f t="shared" ref="DD95" si="3207">ROUND((((CY95)+(2*CZ95)+(3*DA95))/6),0)</f>
        <v>81</v>
      </c>
      <c r="DE95" s="8">
        <f t="shared" si="3015"/>
        <v>16</v>
      </c>
      <c r="DF95" s="8" t="s">
        <v>24</v>
      </c>
      <c r="DG95" s="8" t="s">
        <v>24</v>
      </c>
      <c r="DH95" s="137"/>
      <c r="DI95" s="134"/>
      <c r="DJ95" s="18">
        <v>86</v>
      </c>
      <c r="DK95" s="8">
        <v>86</v>
      </c>
      <c r="DL95" s="8">
        <v>87</v>
      </c>
      <c r="DM95" s="8" t="s">
        <v>24</v>
      </c>
      <c r="DN95" s="8" t="s">
        <v>24</v>
      </c>
      <c r="DO95" s="8">
        <f t="shared" ref="DO95" si="3208">ROUND((((DJ95)+(2*DK95)+(3*DL95))/6),0)</f>
        <v>87</v>
      </c>
      <c r="DP95" s="8">
        <f t="shared" si="3017"/>
        <v>17</v>
      </c>
      <c r="DQ95" s="8" t="s">
        <v>24</v>
      </c>
      <c r="DR95" s="8" t="s">
        <v>24</v>
      </c>
      <c r="DS95" s="137"/>
      <c r="DT95" s="134"/>
      <c r="DU95" s="7">
        <v>75</v>
      </c>
      <c r="DV95" s="7">
        <v>75</v>
      </c>
      <c r="DW95" s="7">
        <v>75</v>
      </c>
      <c r="DX95" s="8" t="s">
        <v>24</v>
      </c>
      <c r="DY95" s="8" t="s">
        <v>24</v>
      </c>
      <c r="DZ95" s="8">
        <f t="shared" ref="DZ95" si="3209">ROUND((((DU95)+(2*DV95)+(3*DW95))/6),0)</f>
        <v>75</v>
      </c>
      <c r="EA95" s="8">
        <f t="shared" si="3019"/>
        <v>11</v>
      </c>
      <c r="EB95" s="8" t="s">
        <v>24</v>
      </c>
      <c r="EC95" s="8" t="s">
        <v>24</v>
      </c>
      <c r="ED95" s="137"/>
      <c r="EE95" s="140"/>
      <c r="EF95" s="18">
        <v>76</v>
      </c>
      <c r="EG95" s="8">
        <v>78</v>
      </c>
      <c r="EH95" s="8">
        <v>78</v>
      </c>
      <c r="EI95" s="8" t="s">
        <v>24</v>
      </c>
      <c r="EJ95" s="8" t="s">
        <v>24</v>
      </c>
      <c r="EK95" s="8">
        <f t="shared" ref="EK95" si="3210">ROUND((((EF95)+(2*EG95)+(3*EH95))/6),0)</f>
        <v>78</v>
      </c>
      <c r="EL95" s="8">
        <f t="shared" si="3021"/>
        <v>23</v>
      </c>
      <c r="EM95" s="8" t="s">
        <v>24</v>
      </c>
      <c r="EN95" s="8" t="s">
        <v>24</v>
      </c>
      <c r="EO95" s="137"/>
      <c r="EP95" s="140"/>
      <c r="EQ95" s="7">
        <v>77</v>
      </c>
      <c r="ER95" s="7">
        <v>77</v>
      </c>
      <c r="ES95" s="7">
        <v>77</v>
      </c>
      <c r="ET95" s="8" t="s">
        <v>24</v>
      </c>
      <c r="EU95" s="8" t="s">
        <v>24</v>
      </c>
      <c r="EV95" s="8">
        <f t="shared" ref="EV95" si="3211">ROUND((((EQ95)+(2*ER95)+(3*ES95))/6),0)</f>
        <v>77</v>
      </c>
      <c r="EW95" s="8">
        <f t="shared" si="3023"/>
        <v>15</v>
      </c>
      <c r="EX95" s="8" t="s">
        <v>24</v>
      </c>
      <c r="EY95" s="8" t="s">
        <v>24</v>
      </c>
      <c r="EZ95" s="137"/>
      <c r="FA95" s="134"/>
      <c r="FB95" s="66">
        <v>78.02</v>
      </c>
      <c r="FC95" s="29">
        <v>77.5</v>
      </c>
      <c r="FD95" s="29">
        <v>78.569999999999993</v>
      </c>
      <c r="FE95" s="8" t="s">
        <v>24</v>
      </c>
      <c r="FF95" s="8" t="s">
        <v>24</v>
      </c>
      <c r="FG95" s="8">
        <f t="shared" ref="FG95" si="3212">ROUND((((FB95)+(2*FC95)+(3*FD95))/6),0)</f>
        <v>78</v>
      </c>
      <c r="FH95" s="8">
        <f t="shared" si="3025"/>
        <v>39</v>
      </c>
      <c r="FI95" s="8" t="s">
        <v>24</v>
      </c>
      <c r="FJ95" s="8" t="s">
        <v>24</v>
      </c>
      <c r="FK95" s="137"/>
      <c r="FL95" s="140"/>
      <c r="FM95" s="74">
        <v>77.7</v>
      </c>
      <c r="FN95" s="29">
        <v>78</v>
      </c>
      <c r="FO95" s="29">
        <v>78</v>
      </c>
      <c r="FP95" s="8" t="s">
        <v>24</v>
      </c>
      <c r="FQ95" s="8" t="s">
        <v>24</v>
      </c>
      <c r="FR95" s="8">
        <f t="shared" ref="FR95" si="3213">ROUND((((FM95)+(2*FN95)+(3*FO95))/6),0)</f>
        <v>78</v>
      </c>
      <c r="FS95" s="8">
        <f t="shared" si="3027"/>
        <v>31</v>
      </c>
      <c r="FT95" s="8" t="s">
        <v>24</v>
      </c>
      <c r="FU95" s="8" t="s">
        <v>24</v>
      </c>
      <c r="FV95" s="137"/>
      <c r="FW95" s="134"/>
      <c r="FX95" s="18">
        <v>80</v>
      </c>
      <c r="FY95" s="18">
        <v>80</v>
      </c>
      <c r="FZ95" s="18">
        <v>80</v>
      </c>
      <c r="GA95" s="8" t="s">
        <v>24</v>
      </c>
      <c r="GB95" s="8" t="s">
        <v>24</v>
      </c>
      <c r="GC95" s="8">
        <f t="shared" ref="GC95" si="3214">ROUND((((FX95)+(2*FY95)+(3*FZ95))/6),0)</f>
        <v>80</v>
      </c>
      <c r="GD95" s="8">
        <f t="shared" si="3029"/>
        <v>40</v>
      </c>
      <c r="GE95" s="8" t="s">
        <v>24</v>
      </c>
      <c r="GF95" s="8" t="s">
        <v>24</v>
      </c>
      <c r="GG95" s="137"/>
      <c r="GH95" s="134"/>
      <c r="GI95" s="143"/>
      <c r="GJ95" s="146"/>
      <c r="GK95" s="149"/>
      <c r="GL95" s="149"/>
      <c r="GM95" s="149"/>
      <c r="GN95" s="149"/>
      <c r="GO95" s="128"/>
      <c r="GP95" s="131"/>
      <c r="GQ95" s="131"/>
      <c r="GR95" s="128"/>
    </row>
    <row r="96" spans="1:200" ht="15.75" customHeight="1" thickBot="1" x14ac:dyDescent="0.3">
      <c r="A96" s="156"/>
      <c r="B96" s="159"/>
      <c r="C96" s="12" t="s">
        <v>5</v>
      </c>
      <c r="D96" s="19">
        <v>80</v>
      </c>
      <c r="E96" s="20">
        <v>78</v>
      </c>
      <c r="F96" s="20">
        <v>80</v>
      </c>
      <c r="G96" s="26" t="s">
        <v>24</v>
      </c>
      <c r="H96" s="20" t="s">
        <v>24</v>
      </c>
      <c r="I96" s="20" t="s">
        <v>24</v>
      </c>
      <c r="J96" s="20" t="s">
        <v>24</v>
      </c>
      <c r="K96" s="20">
        <f t="shared" ref="K96" si="3215">ROUND((((D96)+(2*E96)+(3*F96))/6),0)</f>
        <v>79</v>
      </c>
      <c r="L96" s="20">
        <f t="shared" si="3031"/>
        <v>28</v>
      </c>
      <c r="M96" s="138"/>
      <c r="N96" s="135"/>
      <c r="O96" s="21">
        <v>85</v>
      </c>
      <c r="P96" s="21">
        <v>85</v>
      </c>
      <c r="Q96" s="21">
        <v>85</v>
      </c>
      <c r="R96" s="20" t="s">
        <v>24</v>
      </c>
      <c r="S96" s="20" t="s">
        <v>24</v>
      </c>
      <c r="T96" s="20" t="s">
        <v>24</v>
      </c>
      <c r="U96" s="20" t="s">
        <v>24</v>
      </c>
      <c r="V96" s="20">
        <f t="shared" ref="V96" si="3216">ROUND((((O96)+(2*P96)+(3*Q96))/6),0)</f>
        <v>85</v>
      </c>
      <c r="W96" s="20">
        <f t="shared" si="3033"/>
        <v>43</v>
      </c>
      <c r="X96" s="138"/>
      <c r="Y96" s="135"/>
      <c r="Z96" s="19">
        <v>83</v>
      </c>
      <c r="AA96" s="20">
        <v>80</v>
      </c>
      <c r="AB96" s="20">
        <v>82</v>
      </c>
      <c r="AC96" s="20" t="s">
        <v>24</v>
      </c>
      <c r="AD96" s="20" t="s">
        <v>24</v>
      </c>
      <c r="AE96" s="20" t="s">
        <v>24</v>
      </c>
      <c r="AF96" s="20" t="s">
        <v>24</v>
      </c>
      <c r="AG96" s="20">
        <f t="shared" ref="AG96" si="3217">ROUND((((Z96)+(2*AA96)+(3*AB96))/6),0)</f>
        <v>82</v>
      </c>
      <c r="AH96" s="20">
        <f t="shared" si="3035"/>
        <v>16</v>
      </c>
      <c r="AI96" s="138"/>
      <c r="AJ96" s="135"/>
      <c r="AK96" s="21">
        <v>65</v>
      </c>
      <c r="AL96" s="21">
        <v>65</v>
      </c>
      <c r="AM96" s="21">
        <v>65</v>
      </c>
      <c r="AN96" s="20" t="s">
        <v>24</v>
      </c>
      <c r="AO96" s="20" t="s">
        <v>24</v>
      </c>
      <c r="AP96" s="20" t="s">
        <v>24</v>
      </c>
      <c r="AQ96" s="20" t="s">
        <v>24</v>
      </c>
      <c r="AR96" s="20">
        <f t="shared" ref="AR96" si="3218">ROUND((((AK96)+(2*AL96)+(3*AM96))/6),0)</f>
        <v>65</v>
      </c>
      <c r="AS96" s="20">
        <f t="shared" si="3037"/>
        <v>13</v>
      </c>
      <c r="AT96" s="138"/>
      <c r="AU96" s="162"/>
      <c r="AV96" s="18">
        <v>75</v>
      </c>
      <c r="AW96" s="18">
        <v>75</v>
      </c>
      <c r="AX96" s="18">
        <v>75</v>
      </c>
      <c r="AY96" s="20" t="s">
        <v>24</v>
      </c>
      <c r="AZ96" s="20" t="s">
        <v>24</v>
      </c>
      <c r="BA96" s="20" t="s">
        <v>24</v>
      </c>
      <c r="BB96" s="20" t="s">
        <v>24</v>
      </c>
      <c r="BC96" s="20">
        <f t="shared" ref="BC96" si="3219">ROUND((((AV96)+(2*AW96)+(3*AX96))/6),0)</f>
        <v>75</v>
      </c>
      <c r="BD96" s="20">
        <f t="shared" si="3039"/>
        <v>15</v>
      </c>
      <c r="BE96" s="138"/>
      <c r="BF96" s="141"/>
      <c r="BG96" s="21">
        <v>80</v>
      </c>
      <c r="BH96" s="20">
        <v>84</v>
      </c>
      <c r="BI96" s="20">
        <v>84</v>
      </c>
      <c r="BJ96" s="23" t="s">
        <v>24</v>
      </c>
      <c r="BK96" s="23" t="s">
        <v>24</v>
      </c>
      <c r="BL96" s="23" t="s">
        <v>24</v>
      </c>
      <c r="BM96" s="23" t="s">
        <v>24</v>
      </c>
      <c r="BN96" s="23">
        <f t="shared" ref="BN96" si="3220">ROUND((((BG96)+(2*BH96)+(3*BI96))/6),0)</f>
        <v>83</v>
      </c>
      <c r="BO96" s="23">
        <f t="shared" si="3041"/>
        <v>25</v>
      </c>
      <c r="BP96" s="138"/>
      <c r="BQ96" s="135"/>
      <c r="BR96" s="19"/>
      <c r="BS96" s="20"/>
      <c r="BT96" s="20"/>
      <c r="BU96" s="23" t="s">
        <v>24</v>
      </c>
      <c r="BV96" s="23" t="s">
        <v>24</v>
      </c>
      <c r="BW96" s="23" t="s">
        <v>24</v>
      </c>
      <c r="BX96" s="23" t="s">
        <v>24</v>
      </c>
      <c r="BY96" s="23">
        <v>78</v>
      </c>
      <c r="BZ96" s="23">
        <f t="shared" si="3042"/>
        <v>31</v>
      </c>
      <c r="CA96" s="138"/>
      <c r="CB96" s="135"/>
      <c r="CC96" s="7">
        <v>80</v>
      </c>
      <c r="CD96" s="7">
        <v>80</v>
      </c>
      <c r="CE96" s="7">
        <v>81</v>
      </c>
      <c r="CF96" s="23" t="s">
        <v>24</v>
      </c>
      <c r="CG96" s="23" t="s">
        <v>24</v>
      </c>
      <c r="CH96" s="23" t="s">
        <v>24</v>
      </c>
      <c r="CI96" s="23" t="s">
        <v>24</v>
      </c>
      <c r="CJ96" s="23">
        <f t="shared" ref="CJ96" si="3221">ROUND((((CC96)+(2*CD96)+(3*CE96))/6),0)</f>
        <v>81</v>
      </c>
      <c r="CK96" s="23">
        <f t="shared" si="3044"/>
        <v>8</v>
      </c>
      <c r="CL96" s="138"/>
      <c r="CM96" s="135"/>
      <c r="CN96" s="19">
        <v>77</v>
      </c>
      <c r="CO96" s="20">
        <v>76</v>
      </c>
      <c r="CP96" s="20">
        <v>80</v>
      </c>
      <c r="CQ96" s="23" t="s">
        <v>24</v>
      </c>
      <c r="CR96" s="23" t="s">
        <v>24</v>
      </c>
      <c r="CS96" s="23" t="s">
        <v>24</v>
      </c>
      <c r="CT96" s="23" t="s">
        <v>24</v>
      </c>
      <c r="CU96" s="23">
        <f t="shared" ref="CU96" si="3222">ROUND((((CN96)+(2*CO96)+(3*CP96))/6),0)</f>
        <v>78</v>
      </c>
      <c r="CV96" s="23">
        <f t="shared" si="3046"/>
        <v>8</v>
      </c>
      <c r="CW96" s="138"/>
      <c r="CX96" s="141"/>
      <c r="CY96" s="21">
        <v>80</v>
      </c>
      <c r="CZ96" s="20">
        <v>80</v>
      </c>
      <c r="DA96" s="20">
        <v>80</v>
      </c>
      <c r="DB96" s="23" t="s">
        <v>24</v>
      </c>
      <c r="DC96" s="23" t="s">
        <v>24</v>
      </c>
      <c r="DD96" s="23" t="s">
        <v>24</v>
      </c>
      <c r="DE96" s="23" t="s">
        <v>24</v>
      </c>
      <c r="DF96" s="23">
        <f t="shared" ref="DF96" si="3223">ROUND((((CY96)+(2*CZ96)+(3*DA96))/6),0)</f>
        <v>80</v>
      </c>
      <c r="DG96" s="23">
        <f t="shared" si="3048"/>
        <v>8</v>
      </c>
      <c r="DH96" s="138"/>
      <c r="DI96" s="135"/>
      <c r="DJ96" s="18">
        <v>86</v>
      </c>
      <c r="DK96" s="8">
        <v>86</v>
      </c>
      <c r="DL96" s="8">
        <v>87</v>
      </c>
      <c r="DM96" s="20" t="s">
        <v>24</v>
      </c>
      <c r="DN96" s="20" t="s">
        <v>24</v>
      </c>
      <c r="DO96" s="20" t="s">
        <v>24</v>
      </c>
      <c r="DP96" s="20" t="s">
        <v>24</v>
      </c>
      <c r="DQ96" s="20">
        <f t="shared" ref="DQ96" si="3224">ROUND((((DJ96)+(2*DK96)+(3*DL96))/6),0)</f>
        <v>87</v>
      </c>
      <c r="DR96" s="20">
        <f t="shared" si="3050"/>
        <v>26</v>
      </c>
      <c r="DS96" s="138"/>
      <c r="DT96" s="135"/>
      <c r="DU96" s="7">
        <v>75</v>
      </c>
      <c r="DV96" s="7">
        <v>75</v>
      </c>
      <c r="DW96" s="7">
        <v>75</v>
      </c>
      <c r="DX96" s="20" t="s">
        <v>24</v>
      </c>
      <c r="DY96" s="20" t="s">
        <v>24</v>
      </c>
      <c r="DZ96" s="20" t="s">
        <v>24</v>
      </c>
      <c r="EA96" s="20" t="s">
        <v>24</v>
      </c>
      <c r="EB96" s="20">
        <f t="shared" ref="EB96" si="3225">ROUND((((DU96)+(2*DV96)+(3*DW96))/6),0)</f>
        <v>75</v>
      </c>
      <c r="EC96" s="20">
        <f t="shared" si="3052"/>
        <v>4</v>
      </c>
      <c r="ED96" s="138"/>
      <c r="EE96" s="141"/>
      <c r="EF96" s="19">
        <v>80</v>
      </c>
      <c r="EG96" s="20">
        <v>78</v>
      </c>
      <c r="EH96" s="20">
        <v>78</v>
      </c>
      <c r="EI96" s="20" t="s">
        <v>24</v>
      </c>
      <c r="EJ96" s="20" t="s">
        <v>24</v>
      </c>
      <c r="EK96" s="20" t="s">
        <v>24</v>
      </c>
      <c r="EL96" s="20" t="s">
        <v>24</v>
      </c>
      <c r="EM96" s="20">
        <f t="shared" ref="EM96" si="3226">ROUND((((EF96)+(2*EG96)+(3*EH96))/6),0)</f>
        <v>78</v>
      </c>
      <c r="EN96" s="20">
        <f t="shared" si="3054"/>
        <v>8</v>
      </c>
      <c r="EO96" s="138"/>
      <c r="EP96" s="141"/>
      <c r="EQ96" s="21">
        <v>80</v>
      </c>
      <c r="ER96" s="21">
        <v>80</v>
      </c>
      <c r="ES96" s="21">
        <v>80</v>
      </c>
      <c r="ET96" s="20" t="s">
        <v>24</v>
      </c>
      <c r="EU96" s="20" t="s">
        <v>24</v>
      </c>
      <c r="EV96" s="20" t="s">
        <v>24</v>
      </c>
      <c r="EW96" s="20" t="s">
        <v>24</v>
      </c>
      <c r="EX96" s="20">
        <f t="shared" ref="EX96" si="3227">ROUND((((EQ96)+(2*ER96)+(3*ES96))/6),0)</f>
        <v>80</v>
      </c>
      <c r="EY96" s="20">
        <f t="shared" si="3056"/>
        <v>8</v>
      </c>
      <c r="EZ96" s="138"/>
      <c r="FA96" s="135"/>
      <c r="FB96" s="67">
        <v>75.400000000000006</v>
      </c>
      <c r="FC96" s="68">
        <v>75</v>
      </c>
      <c r="FD96" s="68">
        <v>75.900000000000006</v>
      </c>
      <c r="FE96" s="20" t="s">
        <v>24</v>
      </c>
      <c r="FF96" s="20" t="s">
        <v>24</v>
      </c>
      <c r="FG96" s="20" t="s">
        <v>24</v>
      </c>
      <c r="FH96" s="20" t="s">
        <v>24</v>
      </c>
      <c r="FI96" s="20">
        <f t="shared" ref="FI96" si="3228">ROUND((((FB96)+(2*FC96)+(3*FD96))/6),0)</f>
        <v>76</v>
      </c>
      <c r="FJ96" s="20">
        <f t="shared" si="3058"/>
        <v>15</v>
      </c>
      <c r="FK96" s="138"/>
      <c r="FL96" s="141"/>
      <c r="FM96" s="75">
        <v>77.5</v>
      </c>
      <c r="FN96" s="68">
        <v>77</v>
      </c>
      <c r="FO96" s="68">
        <v>77</v>
      </c>
      <c r="FP96" s="20" t="s">
        <v>24</v>
      </c>
      <c r="FQ96" s="20" t="s">
        <v>24</v>
      </c>
      <c r="FR96" s="20" t="s">
        <v>24</v>
      </c>
      <c r="FS96" s="20" t="s">
        <v>24</v>
      </c>
      <c r="FT96" s="20">
        <f t="shared" ref="FT96" si="3229">ROUND((((FM96)+(2*FN96)+(3*FO96))/6),0)</f>
        <v>77</v>
      </c>
      <c r="FU96" s="20">
        <f t="shared" si="3060"/>
        <v>15</v>
      </c>
      <c r="FV96" s="138"/>
      <c r="FW96" s="135"/>
      <c r="FX96" s="18">
        <v>80</v>
      </c>
      <c r="FY96" s="18">
        <v>80</v>
      </c>
      <c r="FZ96" s="18">
        <v>80</v>
      </c>
      <c r="GA96" s="20" t="s">
        <v>24</v>
      </c>
      <c r="GB96" s="20" t="s">
        <v>24</v>
      </c>
      <c r="GC96" s="20" t="s">
        <v>24</v>
      </c>
      <c r="GD96" s="20" t="s">
        <v>24</v>
      </c>
      <c r="GE96" s="20">
        <f t="shared" ref="GE96" si="3230">ROUND((((FX96)+(2*FY96)+(3*FZ96))/6),0)</f>
        <v>80</v>
      </c>
      <c r="GF96" s="20">
        <f t="shared" si="3062"/>
        <v>16</v>
      </c>
      <c r="GG96" s="138"/>
      <c r="GH96" s="135"/>
      <c r="GI96" s="144"/>
      <c r="GJ96" s="147"/>
      <c r="GK96" s="150"/>
      <c r="GL96" s="150"/>
      <c r="GM96" s="150"/>
      <c r="GN96" s="150"/>
      <c r="GO96" s="129"/>
      <c r="GP96" s="132"/>
      <c r="GQ96" s="132"/>
      <c r="GR96" s="129"/>
    </row>
    <row r="97" spans="1:200" ht="15.75" customHeight="1" thickBot="1" x14ac:dyDescent="0.3">
      <c r="A97" s="154">
        <v>31</v>
      </c>
      <c r="B97" s="157" t="s">
        <v>123</v>
      </c>
      <c r="C97" s="10" t="s">
        <v>3</v>
      </c>
      <c r="D97" s="24">
        <v>74</v>
      </c>
      <c r="E97" s="25">
        <v>75</v>
      </c>
      <c r="F97" s="46">
        <v>69</v>
      </c>
      <c r="G97" s="65">
        <f t="shared" si="2926"/>
        <v>72</v>
      </c>
      <c r="H97" s="6">
        <f t="shared" si="2927"/>
        <v>29</v>
      </c>
      <c r="I97" s="6" t="s">
        <v>24</v>
      </c>
      <c r="J97" s="6" t="s">
        <v>24</v>
      </c>
      <c r="K97" s="6" t="s">
        <v>24</v>
      </c>
      <c r="L97" s="6" t="s">
        <v>24</v>
      </c>
      <c r="M97" s="136">
        <f t="shared" ref="M97" si="3231">H97+J98+L99</f>
        <v>75</v>
      </c>
      <c r="N97" s="133" t="str">
        <f t="shared" ref="N97" si="3232">IF(M97&gt;=75,"T","TT")</f>
        <v>T</v>
      </c>
      <c r="O97" s="79">
        <v>80</v>
      </c>
      <c r="P97" s="64">
        <v>80</v>
      </c>
      <c r="Q97" s="64">
        <v>42</v>
      </c>
      <c r="R97" s="6">
        <f t="shared" ref="R97" si="3233">ROUND((((O97)+(2*P97)+(3*Q97))/6),0)</f>
        <v>61</v>
      </c>
      <c r="S97" s="6">
        <f t="shared" si="2931"/>
        <v>24</v>
      </c>
      <c r="T97" s="6" t="s">
        <v>24</v>
      </c>
      <c r="U97" s="6" t="s">
        <v>24</v>
      </c>
      <c r="V97" s="6" t="s">
        <v>24</v>
      </c>
      <c r="W97" s="6" t="s">
        <v>24</v>
      </c>
      <c r="X97" s="136">
        <f t="shared" ref="X97" si="3234">S97+U98+W99</f>
        <v>72</v>
      </c>
      <c r="Y97" s="160" t="str">
        <f t="shared" ref="Y97" si="3235">IF(X97&gt;=75,"T","TT")</f>
        <v>TT</v>
      </c>
      <c r="Z97" s="16">
        <v>79</v>
      </c>
      <c r="AA97" s="6">
        <v>80</v>
      </c>
      <c r="AB97" s="25">
        <v>50</v>
      </c>
      <c r="AC97" s="6">
        <f t="shared" ref="AC97" si="3236">ROUND((((Z97)+(2*AA97)+(3*AB97))/6),0)</f>
        <v>65</v>
      </c>
      <c r="AD97" s="6">
        <f t="shared" si="2935"/>
        <v>20</v>
      </c>
      <c r="AE97" s="6" t="s">
        <v>24</v>
      </c>
      <c r="AF97" s="6" t="s">
        <v>24</v>
      </c>
      <c r="AG97" s="6" t="s">
        <v>24</v>
      </c>
      <c r="AH97" s="6" t="s">
        <v>24</v>
      </c>
      <c r="AI97" s="136">
        <f t="shared" ref="AI97" si="3237">AD97+AF98+AH99</f>
        <v>76</v>
      </c>
      <c r="AJ97" s="133" t="str">
        <f t="shared" ref="AJ97" si="3238">IF(AI97&gt;=75,"T","TT")</f>
        <v>T</v>
      </c>
      <c r="AK97" s="5">
        <v>35</v>
      </c>
      <c r="AL97" s="25">
        <v>57</v>
      </c>
      <c r="AM97" s="25">
        <v>46</v>
      </c>
      <c r="AN97" s="6">
        <f t="shared" ref="AN97" si="3239">ROUND((((AK97)+(2*AL97)+(3*AM97))/6),0)</f>
        <v>48</v>
      </c>
      <c r="AO97" s="6">
        <f t="shared" si="2939"/>
        <v>14</v>
      </c>
      <c r="AP97" s="6" t="s">
        <v>24</v>
      </c>
      <c r="AQ97" s="6" t="s">
        <v>24</v>
      </c>
      <c r="AR97" s="6" t="s">
        <v>24</v>
      </c>
      <c r="AS97" s="6" t="s">
        <v>24</v>
      </c>
      <c r="AT97" s="136">
        <f t="shared" ref="AT97" si="3240">AO97+AQ98+AS99</f>
        <v>64</v>
      </c>
      <c r="AU97" s="160" t="str">
        <f t="shared" ref="AU97" si="3241">IF(AT97&gt;=75,"T","TT")</f>
        <v>TT</v>
      </c>
      <c r="AV97" s="24">
        <v>70</v>
      </c>
      <c r="AW97" s="24">
        <v>70</v>
      </c>
      <c r="AX97" s="25">
        <v>64</v>
      </c>
      <c r="AY97" s="6">
        <f t="shared" ref="AY97" si="3242">ROUND((((AV97)+(2*AW97)+(3*AX97))/6),0)</f>
        <v>67</v>
      </c>
      <c r="AZ97" s="6">
        <f t="shared" si="2943"/>
        <v>47</v>
      </c>
      <c r="BA97" s="6" t="s">
        <v>24</v>
      </c>
      <c r="BB97" s="6" t="s">
        <v>24</v>
      </c>
      <c r="BC97" s="6" t="s">
        <v>24</v>
      </c>
      <c r="BD97" s="6" t="s">
        <v>24</v>
      </c>
      <c r="BE97" s="136">
        <f t="shared" ref="BE97" si="3243">AZ97+BB98+BD99</f>
        <v>70</v>
      </c>
      <c r="BF97" s="139" t="str">
        <f t="shared" ref="BF97" si="3244">IF(BE97&gt;=70,"T","TT")</f>
        <v>T</v>
      </c>
      <c r="BG97" s="5">
        <v>78</v>
      </c>
      <c r="BH97" s="25">
        <v>77</v>
      </c>
      <c r="BI97" s="25">
        <v>40</v>
      </c>
      <c r="BJ97" s="6">
        <f t="shared" ref="BJ97" si="3245">ROUND((((BG97)+(2*BH97)+(3*BI97))/6),0)</f>
        <v>59</v>
      </c>
      <c r="BK97" s="6">
        <f t="shared" si="2947"/>
        <v>12</v>
      </c>
      <c r="BL97" s="6" t="s">
        <v>24</v>
      </c>
      <c r="BM97" s="6" t="s">
        <v>24</v>
      </c>
      <c r="BN97" s="6" t="s">
        <v>24</v>
      </c>
      <c r="BO97" s="6" t="s">
        <v>24</v>
      </c>
      <c r="BP97" s="136">
        <f t="shared" ref="BP97" si="3246">BK97+BM98+BO99</f>
        <v>76</v>
      </c>
      <c r="BQ97" s="133" t="str">
        <f t="shared" ref="BQ97" si="3247">IF(BP97&gt;=75,"T","TT")</f>
        <v>T</v>
      </c>
      <c r="BR97" s="24"/>
      <c r="BS97" s="25"/>
      <c r="BT97" s="25"/>
      <c r="BU97" s="6">
        <v>78</v>
      </c>
      <c r="BV97" s="6">
        <f t="shared" si="2950"/>
        <v>8</v>
      </c>
      <c r="BW97" s="6" t="s">
        <v>24</v>
      </c>
      <c r="BX97" s="6" t="s">
        <v>24</v>
      </c>
      <c r="BY97" s="6" t="s">
        <v>24</v>
      </c>
      <c r="BZ97" s="6" t="s">
        <v>24</v>
      </c>
      <c r="CA97" s="136">
        <f t="shared" ref="CA97" si="3248">BV97+BX98+BZ99</f>
        <v>79</v>
      </c>
      <c r="CB97" s="133" t="str">
        <f t="shared" ref="CB97" si="3249">IF(CA97&gt;=75,"T","TT")</f>
        <v>T</v>
      </c>
      <c r="CC97" s="17">
        <v>77</v>
      </c>
      <c r="CD97" s="6">
        <v>75</v>
      </c>
      <c r="CE97" s="6">
        <v>72</v>
      </c>
      <c r="CF97" s="6">
        <f t="shared" ref="CF97" si="3250">ROUND((((CC97)+(2*CD97)+(3*CE97))/6),0)</f>
        <v>74</v>
      </c>
      <c r="CG97" s="6">
        <f t="shared" si="2954"/>
        <v>59</v>
      </c>
      <c r="CH97" s="6" t="s">
        <v>24</v>
      </c>
      <c r="CI97" s="6" t="s">
        <v>24</v>
      </c>
      <c r="CJ97" s="6" t="s">
        <v>24</v>
      </c>
      <c r="CK97" s="6" t="s">
        <v>24</v>
      </c>
      <c r="CL97" s="136">
        <f t="shared" ref="CL97" si="3251">CG97+CI98+CK99</f>
        <v>75</v>
      </c>
      <c r="CM97" s="133" t="str">
        <f t="shared" ref="CM97" si="3252">IF(CL97&gt;=75,"T","TT")</f>
        <v>T</v>
      </c>
      <c r="CN97" s="24">
        <v>76</v>
      </c>
      <c r="CO97" s="25">
        <v>78</v>
      </c>
      <c r="CP97" s="25">
        <v>69</v>
      </c>
      <c r="CQ97" s="6">
        <f t="shared" ref="CQ97" si="3253">ROUND((((CN97)+(2*CO97)+(3*CP97))/6),0)</f>
        <v>73</v>
      </c>
      <c r="CR97" s="6">
        <f t="shared" si="2958"/>
        <v>51</v>
      </c>
      <c r="CS97" s="6" t="s">
        <v>24</v>
      </c>
      <c r="CT97" s="6" t="s">
        <v>24</v>
      </c>
      <c r="CU97" s="6" t="s">
        <v>24</v>
      </c>
      <c r="CV97" s="6" t="s">
        <v>24</v>
      </c>
      <c r="CW97" s="136">
        <f t="shared" ref="CW97" si="3254">CR97+CT98+CV99</f>
        <v>75</v>
      </c>
      <c r="CX97" s="139" t="str">
        <f t="shared" ref="CX97" si="3255">IF(CW97&gt;=75,"T","TT")</f>
        <v>T</v>
      </c>
      <c r="CY97" s="5">
        <v>78</v>
      </c>
      <c r="CZ97" s="25">
        <v>85</v>
      </c>
      <c r="DA97" s="25">
        <v>64</v>
      </c>
      <c r="DB97" s="6">
        <f t="shared" ref="DB97" si="3256">ROUND((((CY97)+(2*CZ97)+(3*DA97))/6),0)</f>
        <v>73</v>
      </c>
      <c r="DC97" s="6">
        <f t="shared" si="2962"/>
        <v>51</v>
      </c>
      <c r="DD97" s="6" t="s">
        <v>24</v>
      </c>
      <c r="DE97" s="6" t="s">
        <v>24</v>
      </c>
      <c r="DF97" s="6" t="s">
        <v>24</v>
      </c>
      <c r="DG97" s="6" t="s">
        <v>24</v>
      </c>
      <c r="DH97" s="136">
        <f t="shared" ref="DH97" si="3257">DC97+DE98+DG99</f>
        <v>75</v>
      </c>
      <c r="DI97" s="139" t="str">
        <f t="shared" ref="DI97" si="3258">IF(DH97&gt;=75,"T","TT")</f>
        <v>T</v>
      </c>
      <c r="DJ97" s="24">
        <v>82</v>
      </c>
      <c r="DK97" s="25">
        <v>75</v>
      </c>
      <c r="DL97" s="25">
        <v>60</v>
      </c>
      <c r="DM97" s="25">
        <f t="shared" ref="DM97" si="3259">ROUND((((DJ97)+(2*DK97)+(3*DL97))/6),0)</f>
        <v>69</v>
      </c>
      <c r="DN97" s="25">
        <f t="shared" ref="DN97" si="3260">ROUND(DM97*0.5,0)</f>
        <v>35</v>
      </c>
      <c r="DO97" s="25" t="s">
        <v>24</v>
      </c>
      <c r="DP97" s="25" t="s">
        <v>24</v>
      </c>
      <c r="DQ97" s="25" t="s">
        <v>24</v>
      </c>
      <c r="DR97" s="25" t="s">
        <v>24</v>
      </c>
      <c r="DS97" s="136">
        <f t="shared" ref="DS97" si="3261">DN97+DP98+DR99</f>
        <v>78</v>
      </c>
      <c r="DT97" s="133" t="str">
        <f t="shared" ref="DT97" si="3262">IF(DS97&gt;=75,"T","TT")</f>
        <v>T</v>
      </c>
      <c r="DU97" s="5">
        <v>80</v>
      </c>
      <c r="DV97" s="25">
        <v>78</v>
      </c>
      <c r="DW97" s="25">
        <v>55</v>
      </c>
      <c r="DX97" s="25">
        <f t="shared" ref="DX97" si="3263">ROUND((((DU97)+(2*DV97)+(3*DW97))/6),0)</f>
        <v>67</v>
      </c>
      <c r="DY97" s="25">
        <f t="shared" si="2970"/>
        <v>54</v>
      </c>
      <c r="DZ97" s="25" t="s">
        <v>24</v>
      </c>
      <c r="EA97" s="25" t="s">
        <v>24</v>
      </c>
      <c r="EB97" s="25" t="s">
        <v>24</v>
      </c>
      <c r="EC97" s="25" t="s">
        <v>24</v>
      </c>
      <c r="ED97" s="136">
        <f t="shared" ref="ED97" si="3264">DY97+EA98+EC99</f>
        <v>70</v>
      </c>
      <c r="EE97" s="139" t="str">
        <f t="shared" ref="EE97" si="3265">IF(ED97&gt;=70,"T","TT")</f>
        <v>T</v>
      </c>
      <c r="EF97" s="24">
        <v>76</v>
      </c>
      <c r="EG97" s="25">
        <v>70</v>
      </c>
      <c r="EH97" s="25">
        <v>58</v>
      </c>
      <c r="EI97" s="25">
        <f t="shared" ref="EI97" si="3266">ROUND((((EF97)+(2*EG97)+(3*EH97))/6),0)</f>
        <v>65</v>
      </c>
      <c r="EJ97" s="25">
        <f t="shared" si="2974"/>
        <v>39</v>
      </c>
      <c r="EK97" s="25" t="s">
        <v>24</v>
      </c>
      <c r="EL97" s="25" t="s">
        <v>24</v>
      </c>
      <c r="EM97" s="25" t="s">
        <v>24</v>
      </c>
      <c r="EN97" s="25" t="s">
        <v>24</v>
      </c>
      <c r="EO97" s="136">
        <f t="shared" si="2021"/>
        <v>70</v>
      </c>
      <c r="EP97" s="139" t="str">
        <f t="shared" ref="EP97" si="3267">IF(EO97&gt;=70,"T","TT")</f>
        <v>T</v>
      </c>
      <c r="EQ97" s="5">
        <v>70</v>
      </c>
      <c r="ER97" s="5">
        <v>70</v>
      </c>
      <c r="ES97" s="25">
        <v>69</v>
      </c>
      <c r="ET97" s="25">
        <f t="shared" ref="ET97" si="3268">ROUND((((EQ97)+(2*ER97)+(3*ES97))/6),0)</f>
        <v>70</v>
      </c>
      <c r="EU97" s="25">
        <f t="shared" si="2977"/>
        <v>49</v>
      </c>
      <c r="EV97" s="25" t="s">
        <v>24</v>
      </c>
      <c r="EW97" s="25" t="s">
        <v>24</v>
      </c>
      <c r="EX97" s="25" t="s">
        <v>24</v>
      </c>
      <c r="EY97" s="25" t="s">
        <v>24</v>
      </c>
      <c r="EZ97" s="136">
        <f t="shared" ref="EZ97" si="3269">EU97+EW98+EY99</f>
        <v>70</v>
      </c>
      <c r="FA97" s="139" t="str">
        <f t="shared" ref="FA97" si="3270">IF(EZ97&gt;=70,"T","TT")</f>
        <v>T</v>
      </c>
      <c r="FB97" s="72">
        <v>78.833333333333329</v>
      </c>
      <c r="FC97" s="56">
        <v>78.333333333333329</v>
      </c>
      <c r="FD97" s="56">
        <v>65</v>
      </c>
      <c r="FE97" s="25">
        <f t="shared" ref="FE97" si="3271">ROUND((((FB97)+(2*FC97)+(3*FD97))/6),0)</f>
        <v>72</v>
      </c>
      <c r="FF97" s="25">
        <f t="shared" si="2981"/>
        <v>22</v>
      </c>
      <c r="FG97" s="25" t="s">
        <v>24</v>
      </c>
      <c r="FH97" s="25" t="s">
        <v>24</v>
      </c>
      <c r="FI97" s="25" t="s">
        <v>24</v>
      </c>
      <c r="FJ97" s="25" t="s">
        <v>24</v>
      </c>
      <c r="FK97" s="136">
        <f t="shared" ref="FK97" si="3272">FF97+FH98+FJ99</f>
        <v>75</v>
      </c>
      <c r="FL97" s="139" t="str">
        <f t="shared" ref="FL97" si="3273">IF(FK97&gt;=75,"T","TT")</f>
        <v>T</v>
      </c>
      <c r="FM97" s="77">
        <v>91.2</v>
      </c>
      <c r="FN97" s="56">
        <v>78</v>
      </c>
      <c r="FO97" s="25">
        <v>70</v>
      </c>
      <c r="FP97" s="25">
        <f t="shared" ref="FP97" si="3274">ROUND((((FM97)+(2*FN97)+(3*FO97))/6),0)</f>
        <v>76</v>
      </c>
      <c r="FQ97" s="25">
        <f t="shared" si="2985"/>
        <v>30</v>
      </c>
      <c r="FR97" s="25" t="s">
        <v>24</v>
      </c>
      <c r="FS97" s="25" t="s">
        <v>24</v>
      </c>
      <c r="FT97" s="25" t="s">
        <v>24</v>
      </c>
      <c r="FU97" s="25" t="s">
        <v>24</v>
      </c>
      <c r="FV97" s="136">
        <f t="shared" ref="FV97" si="3275">FQ97+FS98+FU99</f>
        <v>77</v>
      </c>
      <c r="FW97" s="133" t="str">
        <f t="shared" ref="FW97" si="3276">IF(FV97&gt;=75,"T","TT")</f>
        <v>T</v>
      </c>
      <c r="FX97" s="24">
        <v>78</v>
      </c>
      <c r="FY97" s="25">
        <v>75</v>
      </c>
      <c r="FZ97" s="25">
        <v>78</v>
      </c>
      <c r="GA97" s="25">
        <f t="shared" ref="GA97" si="3277">ROUND((((FX97)+(2*FY97)+(3*FZ97))/6),0)</f>
        <v>77</v>
      </c>
      <c r="GB97" s="25">
        <f t="shared" si="2989"/>
        <v>23</v>
      </c>
      <c r="GC97" s="25" t="s">
        <v>24</v>
      </c>
      <c r="GD97" s="25" t="s">
        <v>24</v>
      </c>
      <c r="GE97" s="25" t="s">
        <v>24</v>
      </c>
      <c r="GF97" s="25" t="s">
        <v>24</v>
      </c>
      <c r="GG97" s="136">
        <f t="shared" ref="GG97" si="3278">GB97+GD98+GF99</f>
        <v>78</v>
      </c>
      <c r="GH97" s="133" t="str">
        <f t="shared" si="2128"/>
        <v>T</v>
      </c>
      <c r="GI97" s="143">
        <f>M97+X97+AI97+AT97+BE97+BP97+CA97+CL97+CW97+DH97+DS97+ED97+EO97+EZ97+FK97+FV97+GG97</f>
        <v>1255</v>
      </c>
      <c r="GJ97" s="146">
        <f t="shared" si="102"/>
        <v>73.82352941176471</v>
      </c>
      <c r="GK97" s="148">
        <f t="shared" ref="GK97" si="3279">17-GL97</f>
        <v>15</v>
      </c>
      <c r="GL97" s="148">
        <f t="shared" ref="GL97" si="3280">COUNTIF(C97:GH97,"TT")</f>
        <v>2</v>
      </c>
      <c r="GM97" s="148" t="str">
        <f t="shared" ref="GM97" si="3281">IF(GL97&lt;=3,"N","TN")</f>
        <v>N</v>
      </c>
      <c r="GN97" s="148">
        <f>RANK(GI97,$GI$7:$GI$138,0)</f>
        <v>42</v>
      </c>
      <c r="GO97" s="127" t="str">
        <f t="shared" ref="GO97" si="3282">IF(AND(AI97&gt;=75,AT97&gt;=75,FV97&gt;=75),"YA","TIDAK")</f>
        <v>TIDAK</v>
      </c>
      <c r="GP97" s="130" t="str">
        <f t="shared" ref="GP97" si="3283">IF(AND(BE97&gt;=70,ED97&gt;=70,EO97&gt;=70,EZ97&gt;=70),"YA","TIDAK")</f>
        <v>YA</v>
      </c>
      <c r="GQ97" s="130" t="str">
        <f t="shared" ref="GQ97" si="3284">IF(AND(CL97&gt;=75,CW97&gt;=75,DH97&gt;=75,DS97&gt;=75),"YA","TIDAK")</f>
        <v>YA</v>
      </c>
      <c r="GR97" s="127"/>
    </row>
    <row r="98" spans="1:200" ht="15.75" customHeight="1" thickBot="1" x14ac:dyDescent="0.3">
      <c r="A98" s="155"/>
      <c r="B98" s="158"/>
      <c r="C98" s="11" t="s">
        <v>4</v>
      </c>
      <c r="D98" s="18">
        <v>75</v>
      </c>
      <c r="E98" s="8">
        <v>78</v>
      </c>
      <c r="F98" s="8">
        <v>75</v>
      </c>
      <c r="G98" s="26" t="s">
        <v>24</v>
      </c>
      <c r="H98" s="8" t="s">
        <v>24</v>
      </c>
      <c r="I98" s="8">
        <f t="shared" ref="I98" si="3285">ROUND((((D98)+(2*E98)+(3*F98))/6),0)</f>
        <v>76</v>
      </c>
      <c r="J98" s="8">
        <f t="shared" si="2998"/>
        <v>19</v>
      </c>
      <c r="K98" s="8" t="s">
        <v>24</v>
      </c>
      <c r="L98" s="8" t="s">
        <v>24</v>
      </c>
      <c r="M98" s="137"/>
      <c r="N98" s="134"/>
      <c r="O98" s="7">
        <v>80</v>
      </c>
      <c r="P98" s="7">
        <v>80</v>
      </c>
      <c r="Q98" s="7">
        <v>80</v>
      </c>
      <c r="R98" s="8" t="s">
        <v>24</v>
      </c>
      <c r="S98" s="8" t="s">
        <v>24</v>
      </c>
      <c r="T98" s="8">
        <f t="shared" ref="T98" si="3286">ROUND((((O98)+(2*P98)+(3*Q98))/6),0)</f>
        <v>80</v>
      </c>
      <c r="U98" s="8">
        <f t="shared" si="3000"/>
        <v>8</v>
      </c>
      <c r="V98" s="8" t="s">
        <v>24</v>
      </c>
      <c r="W98" s="8" t="s">
        <v>24</v>
      </c>
      <c r="X98" s="137"/>
      <c r="Y98" s="161"/>
      <c r="Z98" s="18">
        <v>78</v>
      </c>
      <c r="AA98" s="8">
        <v>80</v>
      </c>
      <c r="AB98" s="8">
        <v>79</v>
      </c>
      <c r="AC98" s="8" t="s">
        <v>24</v>
      </c>
      <c r="AD98" s="8" t="s">
        <v>24</v>
      </c>
      <c r="AE98" s="8">
        <f t="shared" ref="AE98" si="3287">ROUND((((Z98)+(2*AA98)+(3*AB98))/6),0)</f>
        <v>79</v>
      </c>
      <c r="AF98" s="8">
        <f t="shared" si="3002"/>
        <v>40</v>
      </c>
      <c r="AG98" s="8" t="s">
        <v>24</v>
      </c>
      <c r="AH98" s="8" t="s">
        <v>24</v>
      </c>
      <c r="AI98" s="137"/>
      <c r="AJ98" s="134"/>
      <c r="AK98" s="7">
        <v>75</v>
      </c>
      <c r="AL98" s="7">
        <v>75</v>
      </c>
      <c r="AM98" s="7">
        <v>75</v>
      </c>
      <c r="AN98" s="8" t="s">
        <v>24</v>
      </c>
      <c r="AO98" s="8" t="s">
        <v>24</v>
      </c>
      <c r="AP98" s="8">
        <f t="shared" ref="AP98" si="3288">ROUND((((AK98)+(2*AL98)+(3*AM98))/6),0)</f>
        <v>75</v>
      </c>
      <c r="AQ98" s="8">
        <f t="shared" si="3004"/>
        <v>38</v>
      </c>
      <c r="AR98" s="8" t="s">
        <v>24</v>
      </c>
      <c r="AS98" s="8" t="s">
        <v>24</v>
      </c>
      <c r="AT98" s="137"/>
      <c r="AU98" s="161"/>
      <c r="AV98" s="18">
        <v>76</v>
      </c>
      <c r="AW98" s="18">
        <v>76</v>
      </c>
      <c r="AX98" s="18">
        <v>76</v>
      </c>
      <c r="AY98" s="8" t="s">
        <v>24</v>
      </c>
      <c r="AZ98" s="8" t="s">
        <v>24</v>
      </c>
      <c r="BA98" s="8">
        <f t="shared" ref="BA98" si="3289">ROUND((((AV98)+(2*AW98)+(3*AX98))/6),0)</f>
        <v>76</v>
      </c>
      <c r="BB98" s="8">
        <f t="shared" si="3006"/>
        <v>8</v>
      </c>
      <c r="BC98" s="8" t="s">
        <v>24</v>
      </c>
      <c r="BD98" s="8" t="s">
        <v>24</v>
      </c>
      <c r="BE98" s="137"/>
      <c r="BF98" s="140"/>
      <c r="BG98" s="7">
        <v>77</v>
      </c>
      <c r="BH98" s="8">
        <v>79</v>
      </c>
      <c r="BI98" s="8">
        <v>79</v>
      </c>
      <c r="BJ98" s="8" t="s">
        <v>24</v>
      </c>
      <c r="BK98" s="8" t="s">
        <v>24</v>
      </c>
      <c r="BL98" s="8">
        <f t="shared" ref="BL98" si="3290">ROUND((((BG98)+(2*BH98)+(3*BI98))/6),0)</f>
        <v>79</v>
      </c>
      <c r="BM98" s="8">
        <f t="shared" si="3008"/>
        <v>40</v>
      </c>
      <c r="BN98" s="8" t="s">
        <v>24</v>
      </c>
      <c r="BO98" s="8" t="s">
        <v>24</v>
      </c>
      <c r="BP98" s="137"/>
      <c r="BQ98" s="134"/>
      <c r="BR98" s="18"/>
      <c r="BS98" s="8"/>
      <c r="BT98" s="8"/>
      <c r="BU98" s="8" t="s">
        <v>24</v>
      </c>
      <c r="BV98" s="8" t="s">
        <v>24</v>
      </c>
      <c r="BW98" s="8">
        <v>79</v>
      </c>
      <c r="BX98" s="8">
        <f t="shared" si="3009"/>
        <v>40</v>
      </c>
      <c r="BY98" s="8" t="s">
        <v>24</v>
      </c>
      <c r="BZ98" s="8" t="s">
        <v>24</v>
      </c>
      <c r="CA98" s="137"/>
      <c r="CB98" s="134"/>
      <c r="CC98" s="7">
        <v>80</v>
      </c>
      <c r="CD98" s="7">
        <v>80</v>
      </c>
      <c r="CE98" s="7">
        <v>76</v>
      </c>
      <c r="CF98" s="8" t="s">
        <v>24</v>
      </c>
      <c r="CG98" s="8" t="s">
        <v>24</v>
      </c>
      <c r="CH98" s="8">
        <f t="shared" ref="CH98" si="3291">ROUND((((CC98)+(2*CD98)+(3*CE98))/6),0)</f>
        <v>78</v>
      </c>
      <c r="CI98" s="8">
        <f t="shared" si="3011"/>
        <v>8</v>
      </c>
      <c r="CJ98" s="8" t="s">
        <v>24</v>
      </c>
      <c r="CK98" s="8" t="s">
        <v>24</v>
      </c>
      <c r="CL98" s="137"/>
      <c r="CM98" s="134"/>
      <c r="CN98" s="18">
        <v>77</v>
      </c>
      <c r="CO98" s="8">
        <v>77</v>
      </c>
      <c r="CP98" s="8">
        <v>78</v>
      </c>
      <c r="CQ98" s="8" t="s">
        <v>24</v>
      </c>
      <c r="CR98" s="8" t="s">
        <v>24</v>
      </c>
      <c r="CS98" s="8">
        <f t="shared" ref="CS98" si="3292">ROUND((((CN98)+(2*CO98)+(3*CP98))/6),0)</f>
        <v>78</v>
      </c>
      <c r="CT98" s="8">
        <f t="shared" si="3013"/>
        <v>16</v>
      </c>
      <c r="CU98" s="8" t="s">
        <v>24</v>
      </c>
      <c r="CV98" s="8" t="s">
        <v>24</v>
      </c>
      <c r="CW98" s="137"/>
      <c r="CX98" s="140"/>
      <c r="CY98" s="7">
        <v>80</v>
      </c>
      <c r="CZ98" s="8">
        <v>80</v>
      </c>
      <c r="DA98" s="8">
        <v>78</v>
      </c>
      <c r="DB98" s="8" t="s">
        <v>24</v>
      </c>
      <c r="DC98" s="8" t="s">
        <v>24</v>
      </c>
      <c r="DD98" s="8">
        <f t="shared" ref="DD98" si="3293">ROUND((((CY98)+(2*CZ98)+(3*DA98))/6),0)</f>
        <v>79</v>
      </c>
      <c r="DE98" s="8">
        <f t="shared" si="3015"/>
        <v>16</v>
      </c>
      <c r="DF98" s="8" t="s">
        <v>24</v>
      </c>
      <c r="DG98" s="8" t="s">
        <v>24</v>
      </c>
      <c r="DH98" s="137"/>
      <c r="DI98" s="140"/>
      <c r="DJ98" s="18">
        <v>85</v>
      </c>
      <c r="DK98" s="8">
        <v>85</v>
      </c>
      <c r="DL98" s="8">
        <v>86</v>
      </c>
      <c r="DM98" s="8" t="s">
        <v>24</v>
      </c>
      <c r="DN98" s="8" t="s">
        <v>24</v>
      </c>
      <c r="DO98" s="8">
        <f t="shared" ref="DO98" si="3294">ROUND((((DJ98)+(2*DK98)+(3*DL98))/6),0)</f>
        <v>86</v>
      </c>
      <c r="DP98" s="8">
        <f t="shared" ref="DP98" si="3295">ROUND(DO98*0.2,0)</f>
        <v>17</v>
      </c>
      <c r="DQ98" s="8" t="s">
        <v>24</v>
      </c>
      <c r="DR98" s="8" t="s">
        <v>24</v>
      </c>
      <c r="DS98" s="137"/>
      <c r="DT98" s="134"/>
      <c r="DU98" s="7">
        <v>79</v>
      </c>
      <c r="DV98" s="8">
        <v>78</v>
      </c>
      <c r="DW98" s="8">
        <v>78</v>
      </c>
      <c r="DX98" s="8" t="s">
        <v>24</v>
      </c>
      <c r="DY98" s="8" t="s">
        <v>24</v>
      </c>
      <c r="DZ98" s="8">
        <f t="shared" ref="DZ98" si="3296">ROUND((((DU98)+(2*DV98)+(3*DW98))/6),0)</f>
        <v>78</v>
      </c>
      <c r="EA98" s="8">
        <f t="shared" si="3019"/>
        <v>12</v>
      </c>
      <c r="EB98" s="8" t="s">
        <v>24</v>
      </c>
      <c r="EC98" s="8" t="s">
        <v>24</v>
      </c>
      <c r="ED98" s="137"/>
      <c r="EE98" s="140"/>
      <c r="EF98" s="18">
        <v>78</v>
      </c>
      <c r="EG98" s="8">
        <v>78</v>
      </c>
      <c r="EH98" s="8">
        <v>74</v>
      </c>
      <c r="EI98" s="8" t="s">
        <v>24</v>
      </c>
      <c r="EJ98" s="8" t="s">
        <v>24</v>
      </c>
      <c r="EK98" s="8">
        <f t="shared" ref="EK98" si="3297">ROUND((((EF98)+(2*EG98)+(3*EH98))/6),0)</f>
        <v>76</v>
      </c>
      <c r="EL98" s="8">
        <f t="shared" si="3021"/>
        <v>23</v>
      </c>
      <c r="EM98" s="8" t="s">
        <v>24</v>
      </c>
      <c r="EN98" s="8" t="s">
        <v>24</v>
      </c>
      <c r="EO98" s="137"/>
      <c r="EP98" s="140"/>
      <c r="EQ98" s="7">
        <v>72</v>
      </c>
      <c r="ER98" s="7">
        <v>72</v>
      </c>
      <c r="ES98" s="7">
        <v>72</v>
      </c>
      <c r="ET98" s="8" t="s">
        <v>24</v>
      </c>
      <c r="EU98" s="8" t="s">
        <v>24</v>
      </c>
      <c r="EV98" s="8">
        <f t="shared" ref="EV98" si="3298">ROUND((((EQ98)+(2*ER98)+(3*ES98))/6),0)</f>
        <v>72</v>
      </c>
      <c r="EW98" s="8">
        <f t="shared" si="3023"/>
        <v>14</v>
      </c>
      <c r="EX98" s="8" t="s">
        <v>24</v>
      </c>
      <c r="EY98" s="8" t="s">
        <v>24</v>
      </c>
      <c r="EZ98" s="137"/>
      <c r="FA98" s="140"/>
      <c r="FB98" s="66">
        <v>75.52</v>
      </c>
      <c r="FC98" s="29">
        <v>75</v>
      </c>
      <c r="FD98" s="29">
        <v>76.02</v>
      </c>
      <c r="FE98" s="8" t="s">
        <v>24</v>
      </c>
      <c r="FF98" s="8" t="s">
        <v>24</v>
      </c>
      <c r="FG98" s="8">
        <f t="shared" ref="FG98" si="3299">ROUND((((FB98)+(2*FC98)+(3*FD98))/6),0)</f>
        <v>76</v>
      </c>
      <c r="FH98" s="8">
        <f t="shared" si="3025"/>
        <v>38</v>
      </c>
      <c r="FI98" s="8" t="s">
        <v>24</v>
      </c>
      <c r="FJ98" s="8" t="s">
        <v>24</v>
      </c>
      <c r="FK98" s="137"/>
      <c r="FL98" s="140"/>
      <c r="FM98" s="74">
        <v>78.5</v>
      </c>
      <c r="FN98" s="29">
        <v>78</v>
      </c>
      <c r="FO98" s="29">
        <v>78</v>
      </c>
      <c r="FP98" s="8" t="s">
        <v>24</v>
      </c>
      <c r="FQ98" s="8" t="s">
        <v>24</v>
      </c>
      <c r="FR98" s="8">
        <f t="shared" ref="FR98" si="3300">ROUND((((FM98)+(2*FN98)+(3*FO98))/6),0)</f>
        <v>78</v>
      </c>
      <c r="FS98" s="8">
        <f t="shared" si="3027"/>
        <v>31</v>
      </c>
      <c r="FT98" s="8" t="s">
        <v>24</v>
      </c>
      <c r="FU98" s="8" t="s">
        <v>24</v>
      </c>
      <c r="FV98" s="137"/>
      <c r="FW98" s="134"/>
      <c r="FX98" s="18">
        <v>78</v>
      </c>
      <c r="FY98" s="18">
        <v>78</v>
      </c>
      <c r="FZ98" s="18">
        <v>78</v>
      </c>
      <c r="GA98" s="8" t="s">
        <v>24</v>
      </c>
      <c r="GB98" s="8" t="s">
        <v>24</v>
      </c>
      <c r="GC98" s="8">
        <f t="shared" ref="GC98" si="3301">ROUND((((FX98)+(2*FY98)+(3*FZ98))/6),0)</f>
        <v>78</v>
      </c>
      <c r="GD98" s="8">
        <f t="shared" si="3029"/>
        <v>39</v>
      </c>
      <c r="GE98" s="8" t="s">
        <v>24</v>
      </c>
      <c r="GF98" s="8" t="s">
        <v>24</v>
      </c>
      <c r="GG98" s="137"/>
      <c r="GH98" s="134"/>
      <c r="GI98" s="143"/>
      <c r="GJ98" s="146"/>
      <c r="GK98" s="149"/>
      <c r="GL98" s="149"/>
      <c r="GM98" s="149"/>
      <c r="GN98" s="149"/>
      <c r="GO98" s="128"/>
      <c r="GP98" s="131"/>
      <c r="GQ98" s="131"/>
      <c r="GR98" s="128"/>
    </row>
    <row r="99" spans="1:200" ht="15.75" customHeight="1" thickBot="1" x14ac:dyDescent="0.3">
      <c r="A99" s="156"/>
      <c r="B99" s="159"/>
      <c r="C99" s="12" t="s">
        <v>5</v>
      </c>
      <c r="D99" s="22">
        <v>76</v>
      </c>
      <c r="E99" s="23">
        <v>78</v>
      </c>
      <c r="F99" s="23">
        <v>75</v>
      </c>
      <c r="G99" s="26" t="s">
        <v>24</v>
      </c>
      <c r="H99" s="20" t="s">
        <v>24</v>
      </c>
      <c r="I99" s="20" t="s">
        <v>24</v>
      </c>
      <c r="J99" s="20" t="s">
        <v>24</v>
      </c>
      <c r="K99" s="20">
        <f t="shared" ref="K99" si="3302">ROUND((((D99)+(2*E99)+(3*F99))/6),0)</f>
        <v>76</v>
      </c>
      <c r="L99" s="20">
        <f t="shared" si="3031"/>
        <v>27</v>
      </c>
      <c r="M99" s="138"/>
      <c r="N99" s="135"/>
      <c r="O99" s="7">
        <v>80</v>
      </c>
      <c r="P99" s="7">
        <v>80</v>
      </c>
      <c r="Q99" s="7">
        <v>80</v>
      </c>
      <c r="R99" s="20" t="s">
        <v>24</v>
      </c>
      <c r="S99" s="20" t="s">
        <v>24</v>
      </c>
      <c r="T99" s="20" t="s">
        <v>24</v>
      </c>
      <c r="U99" s="20" t="s">
        <v>24</v>
      </c>
      <c r="V99" s="20">
        <f t="shared" ref="V99" si="3303">ROUND((((O99)+(2*P99)+(3*Q99))/6),0)</f>
        <v>80</v>
      </c>
      <c r="W99" s="20">
        <f t="shared" si="3033"/>
        <v>40</v>
      </c>
      <c r="X99" s="138"/>
      <c r="Y99" s="162"/>
      <c r="Z99" s="19">
        <v>80</v>
      </c>
      <c r="AA99" s="20">
        <v>80</v>
      </c>
      <c r="AB99" s="23">
        <v>78</v>
      </c>
      <c r="AC99" s="20" t="s">
        <v>24</v>
      </c>
      <c r="AD99" s="20" t="s">
        <v>24</v>
      </c>
      <c r="AE99" s="20" t="s">
        <v>24</v>
      </c>
      <c r="AF99" s="20" t="s">
        <v>24</v>
      </c>
      <c r="AG99" s="20">
        <f t="shared" ref="AG99" si="3304">ROUND((((Z99)+(2*AA99)+(3*AB99))/6),0)</f>
        <v>79</v>
      </c>
      <c r="AH99" s="20">
        <f t="shared" si="3035"/>
        <v>16</v>
      </c>
      <c r="AI99" s="138"/>
      <c r="AJ99" s="135"/>
      <c r="AK99" s="9">
        <v>60</v>
      </c>
      <c r="AL99" s="9">
        <v>60</v>
      </c>
      <c r="AM99" s="9">
        <v>60</v>
      </c>
      <c r="AN99" s="20" t="s">
        <v>24</v>
      </c>
      <c r="AO99" s="20" t="s">
        <v>24</v>
      </c>
      <c r="AP99" s="20" t="s">
        <v>24</v>
      </c>
      <c r="AQ99" s="20" t="s">
        <v>24</v>
      </c>
      <c r="AR99" s="20">
        <f t="shared" ref="AR99" si="3305">ROUND((((AK99)+(2*AL99)+(3*AM99))/6),0)</f>
        <v>60</v>
      </c>
      <c r="AS99" s="20">
        <f t="shared" si="3037"/>
        <v>12</v>
      </c>
      <c r="AT99" s="138"/>
      <c r="AU99" s="162"/>
      <c r="AV99" s="18">
        <v>76</v>
      </c>
      <c r="AW99" s="18">
        <v>76</v>
      </c>
      <c r="AX99" s="18">
        <v>76</v>
      </c>
      <c r="AY99" s="20" t="s">
        <v>24</v>
      </c>
      <c r="AZ99" s="20" t="s">
        <v>24</v>
      </c>
      <c r="BA99" s="20" t="s">
        <v>24</v>
      </c>
      <c r="BB99" s="20" t="s">
        <v>24</v>
      </c>
      <c r="BC99" s="20">
        <f t="shared" ref="BC99" si="3306">ROUND((((AV99)+(2*AW99)+(3*AX99))/6),0)</f>
        <v>76</v>
      </c>
      <c r="BD99" s="20">
        <f t="shared" si="3039"/>
        <v>15</v>
      </c>
      <c r="BE99" s="138"/>
      <c r="BF99" s="141"/>
      <c r="BG99" s="9">
        <v>78</v>
      </c>
      <c r="BH99" s="23">
        <v>78</v>
      </c>
      <c r="BI99" s="23">
        <v>80</v>
      </c>
      <c r="BJ99" s="23" t="s">
        <v>24</v>
      </c>
      <c r="BK99" s="23" t="s">
        <v>24</v>
      </c>
      <c r="BL99" s="23" t="s">
        <v>24</v>
      </c>
      <c r="BM99" s="23" t="s">
        <v>24</v>
      </c>
      <c r="BN99" s="23">
        <f t="shared" ref="BN99" si="3307">ROUND((((BG99)+(2*BH99)+(3*BI99))/6),0)</f>
        <v>79</v>
      </c>
      <c r="BO99" s="23">
        <f t="shared" si="3041"/>
        <v>24</v>
      </c>
      <c r="BP99" s="138"/>
      <c r="BQ99" s="135"/>
      <c r="BR99" s="22"/>
      <c r="BS99" s="23"/>
      <c r="BT99" s="23"/>
      <c r="BU99" s="23" t="s">
        <v>24</v>
      </c>
      <c r="BV99" s="23" t="s">
        <v>24</v>
      </c>
      <c r="BW99" s="23" t="s">
        <v>24</v>
      </c>
      <c r="BX99" s="23" t="s">
        <v>24</v>
      </c>
      <c r="BY99" s="23">
        <v>78</v>
      </c>
      <c r="BZ99" s="23">
        <f t="shared" si="3042"/>
        <v>31</v>
      </c>
      <c r="CA99" s="138"/>
      <c r="CB99" s="135"/>
      <c r="CC99" s="7">
        <v>80</v>
      </c>
      <c r="CD99" s="7">
        <v>80</v>
      </c>
      <c r="CE99" s="7">
        <v>79</v>
      </c>
      <c r="CF99" s="23" t="s">
        <v>24</v>
      </c>
      <c r="CG99" s="23" t="s">
        <v>24</v>
      </c>
      <c r="CH99" s="23" t="s">
        <v>24</v>
      </c>
      <c r="CI99" s="23" t="s">
        <v>24</v>
      </c>
      <c r="CJ99" s="23">
        <f t="shared" ref="CJ99" si="3308">ROUND((((CC99)+(2*CD99)+(3*CE99))/6),0)</f>
        <v>80</v>
      </c>
      <c r="CK99" s="23">
        <f t="shared" si="3044"/>
        <v>8</v>
      </c>
      <c r="CL99" s="138"/>
      <c r="CM99" s="135"/>
      <c r="CN99" s="22">
        <v>80</v>
      </c>
      <c r="CO99" s="23">
        <v>80</v>
      </c>
      <c r="CP99" s="23">
        <v>85</v>
      </c>
      <c r="CQ99" s="23" t="s">
        <v>24</v>
      </c>
      <c r="CR99" s="23" t="s">
        <v>24</v>
      </c>
      <c r="CS99" s="23" t="s">
        <v>24</v>
      </c>
      <c r="CT99" s="23" t="s">
        <v>24</v>
      </c>
      <c r="CU99" s="23">
        <f t="shared" ref="CU99" si="3309">ROUND((((CN99)+(2*CO99)+(3*CP99))/6),0)</f>
        <v>83</v>
      </c>
      <c r="CV99" s="23">
        <f t="shared" si="3046"/>
        <v>8</v>
      </c>
      <c r="CW99" s="138"/>
      <c r="CX99" s="141"/>
      <c r="CY99" s="9">
        <v>75</v>
      </c>
      <c r="CZ99" s="23">
        <v>80</v>
      </c>
      <c r="DA99" s="23">
        <v>78</v>
      </c>
      <c r="DB99" s="23" t="s">
        <v>24</v>
      </c>
      <c r="DC99" s="23" t="s">
        <v>24</v>
      </c>
      <c r="DD99" s="23" t="s">
        <v>24</v>
      </c>
      <c r="DE99" s="23" t="s">
        <v>24</v>
      </c>
      <c r="DF99" s="23">
        <f t="shared" ref="DF99" si="3310">ROUND((((CY99)+(2*CZ99)+(3*DA99))/6),0)</f>
        <v>78</v>
      </c>
      <c r="DG99" s="23">
        <f t="shared" si="3048"/>
        <v>8</v>
      </c>
      <c r="DH99" s="138"/>
      <c r="DI99" s="141"/>
      <c r="DJ99" s="18">
        <v>85</v>
      </c>
      <c r="DK99" s="8">
        <v>85</v>
      </c>
      <c r="DL99" s="8">
        <v>86</v>
      </c>
      <c r="DM99" s="23" t="s">
        <v>24</v>
      </c>
      <c r="DN99" s="23" t="s">
        <v>24</v>
      </c>
      <c r="DO99" s="23" t="s">
        <v>24</v>
      </c>
      <c r="DP99" s="23" t="s">
        <v>24</v>
      </c>
      <c r="DQ99" s="23">
        <f t="shared" ref="DQ99" si="3311">ROUND((((DJ99)+(2*DK99)+(3*DL99))/6),0)</f>
        <v>86</v>
      </c>
      <c r="DR99" s="23">
        <f t="shared" ref="DR99" si="3312">ROUND(DQ99*0.3,0)</f>
        <v>26</v>
      </c>
      <c r="DS99" s="138"/>
      <c r="DT99" s="135"/>
      <c r="DU99" s="9">
        <v>77</v>
      </c>
      <c r="DV99" s="23">
        <v>77</v>
      </c>
      <c r="DW99" s="23">
        <v>77</v>
      </c>
      <c r="DX99" s="23" t="s">
        <v>24</v>
      </c>
      <c r="DY99" s="23" t="s">
        <v>24</v>
      </c>
      <c r="DZ99" s="23" t="s">
        <v>24</v>
      </c>
      <c r="EA99" s="23" t="s">
        <v>24</v>
      </c>
      <c r="EB99" s="23">
        <f t="shared" ref="EB99" si="3313">ROUND((((DU99)+(2*DV99)+(3*DW99))/6),0)</f>
        <v>77</v>
      </c>
      <c r="EC99" s="23">
        <f t="shared" si="3052"/>
        <v>4</v>
      </c>
      <c r="ED99" s="138"/>
      <c r="EE99" s="141"/>
      <c r="EF99" s="22">
        <v>78</v>
      </c>
      <c r="EG99" s="23">
        <v>78</v>
      </c>
      <c r="EH99" s="23">
        <v>78</v>
      </c>
      <c r="EI99" s="23" t="s">
        <v>24</v>
      </c>
      <c r="EJ99" s="23" t="s">
        <v>24</v>
      </c>
      <c r="EK99" s="23" t="s">
        <v>24</v>
      </c>
      <c r="EL99" s="23" t="s">
        <v>24</v>
      </c>
      <c r="EM99" s="23">
        <f t="shared" ref="EM99" si="3314">ROUND((((EF99)+(2*EG99)+(3*EH99))/6),0)</f>
        <v>78</v>
      </c>
      <c r="EN99" s="23">
        <f t="shared" si="3054"/>
        <v>8</v>
      </c>
      <c r="EO99" s="138"/>
      <c r="EP99" s="141"/>
      <c r="EQ99" s="9">
        <v>74</v>
      </c>
      <c r="ER99" s="9">
        <v>74</v>
      </c>
      <c r="ES99" s="9">
        <v>74</v>
      </c>
      <c r="ET99" s="23" t="s">
        <v>24</v>
      </c>
      <c r="EU99" s="23" t="s">
        <v>24</v>
      </c>
      <c r="EV99" s="23" t="s">
        <v>24</v>
      </c>
      <c r="EW99" s="23" t="s">
        <v>24</v>
      </c>
      <c r="EX99" s="23">
        <f t="shared" ref="EX99" si="3315">ROUND((((EQ99)+(2*ER99)+(3*ES99))/6),0)</f>
        <v>74</v>
      </c>
      <c r="EY99" s="23">
        <f t="shared" si="3056"/>
        <v>7</v>
      </c>
      <c r="EZ99" s="138"/>
      <c r="FA99" s="141"/>
      <c r="FB99" s="69">
        <v>75.400000000000006</v>
      </c>
      <c r="FC99" s="70">
        <v>75</v>
      </c>
      <c r="FD99" s="70">
        <v>75.95</v>
      </c>
      <c r="FE99" s="23" t="s">
        <v>24</v>
      </c>
      <c r="FF99" s="23" t="s">
        <v>24</v>
      </c>
      <c r="FG99" s="23" t="s">
        <v>24</v>
      </c>
      <c r="FH99" s="23" t="s">
        <v>24</v>
      </c>
      <c r="FI99" s="23">
        <f t="shared" ref="FI99" si="3316">ROUND((((FB99)+(2*FC99)+(3*FD99))/6),0)</f>
        <v>76</v>
      </c>
      <c r="FJ99" s="23">
        <f t="shared" si="3058"/>
        <v>15</v>
      </c>
      <c r="FK99" s="138"/>
      <c r="FL99" s="141"/>
      <c r="FM99" s="78">
        <v>77.8</v>
      </c>
      <c r="FN99" s="70">
        <v>78</v>
      </c>
      <c r="FO99" s="70">
        <v>78</v>
      </c>
      <c r="FP99" s="23" t="s">
        <v>24</v>
      </c>
      <c r="FQ99" s="23" t="s">
        <v>24</v>
      </c>
      <c r="FR99" s="23" t="s">
        <v>24</v>
      </c>
      <c r="FS99" s="23" t="s">
        <v>24</v>
      </c>
      <c r="FT99" s="23">
        <f t="shared" ref="FT99" si="3317">ROUND((((FM99)+(2*FN99)+(3*FO99))/6),0)</f>
        <v>78</v>
      </c>
      <c r="FU99" s="23">
        <f t="shared" si="3060"/>
        <v>16</v>
      </c>
      <c r="FV99" s="138"/>
      <c r="FW99" s="135"/>
      <c r="FX99" s="18">
        <v>78</v>
      </c>
      <c r="FY99" s="18">
        <v>78</v>
      </c>
      <c r="FZ99" s="18">
        <v>78</v>
      </c>
      <c r="GA99" s="23" t="s">
        <v>24</v>
      </c>
      <c r="GB99" s="23" t="s">
        <v>24</v>
      </c>
      <c r="GC99" s="23" t="s">
        <v>24</v>
      </c>
      <c r="GD99" s="23" t="s">
        <v>24</v>
      </c>
      <c r="GE99" s="23">
        <f t="shared" ref="GE99" si="3318">ROUND((((FX99)+(2*FY99)+(3*FZ99))/6),0)</f>
        <v>78</v>
      </c>
      <c r="GF99" s="23">
        <f t="shared" si="3062"/>
        <v>16</v>
      </c>
      <c r="GG99" s="138"/>
      <c r="GH99" s="135"/>
      <c r="GI99" s="143"/>
      <c r="GJ99" s="146"/>
      <c r="GK99" s="150"/>
      <c r="GL99" s="150"/>
      <c r="GM99" s="150"/>
      <c r="GN99" s="150"/>
      <c r="GO99" s="129"/>
      <c r="GP99" s="132"/>
      <c r="GQ99" s="132"/>
      <c r="GR99" s="129"/>
    </row>
    <row r="100" spans="1:200" ht="15.75" customHeight="1" thickBot="1" x14ac:dyDescent="0.3">
      <c r="A100" s="154">
        <v>32</v>
      </c>
      <c r="B100" s="157" t="s">
        <v>108</v>
      </c>
      <c r="C100" s="10" t="s">
        <v>3</v>
      </c>
      <c r="D100" s="16">
        <v>79</v>
      </c>
      <c r="E100" s="6">
        <v>79</v>
      </c>
      <c r="F100" s="6">
        <v>70</v>
      </c>
      <c r="G100" s="26">
        <f t="shared" ref="G100:G109" si="3319">ROUND((((D100)+(2*E100)+(3*F100))/6),0)</f>
        <v>75</v>
      </c>
      <c r="H100" s="6">
        <f t="shared" si="2927"/>
        <v>30</v>
      </c>
      <c r="I100" s="6" t="s">
        <v>24</v>
      </c>
      <c r="J100" s="6" t="s">
        <v>24</v>
      </c>
      <c r="K100" s="6" t="s">
        <v>24</v>
      </c>
      <c r="L100" s="6" t="s">
        <v>24</v>
      </c>
      <c r="M100" s="136">
        <f t="shared" ref="M100" si="3320">H100+J101+L102</f>
        <v>78</v>
      </c>
      <c r="N100" s="133" t="str">
        <f t="shared" ref="N100" si="3321">IF(M100&gt;=75,"T","TT")</f>
        <v>T</v>
      </c>
      <c r="O100" s="73">
        <v>80</v>
      </c>
      <c r="P100" s="62">
        <v>70</v>
      </c>
      <c r="Q100" s="62">
        <v>61</v>
      </c>
      <c r="R100" s="6">
        <f t="shared" ref="R100" si="3322">ROUND((((O100)+(2*P100)+(3*Q100))/6),0)</f>
        <v>67</v>
      </c>
      <c r="S100" s="6">
        <f t="shared" ref="S100:S127" si="3323">ROUND(R100*0.4,0)</f>
        <v>27</v>
      </c>
      <c r="T100" s="6" t="s">
        <v>24</v>
      </c>
      <c r="U100" s="6" t="s">
        <v>24</v>
      </c>
      <c r="V100" s="6" t="s">
        <v>24</v>
      </c>
      <c r="W100" s="6" t="s">
        <v>24</v>
      </c>
      <c r="X100" s="136">
        <f t="shared" ref="X100" si="3324">S100+U101+W102</f>
        <v>75</v>
      </c>
      <c r="Y100" s="133" t="str">
        <f t="shared" ref="Y100" si="3325">IF(X100&gt;=75,"T","TT")</f>
        <v>T</v>
      </c>
      <c r="Z100" s="16">
        <v>79</v>
      </c>
      <c r="AA100" s="6">
        <v>78</v>
      </c>
      <c r="AB100" s="6">
        <v>68</v>
      </c>
      <c r="AC100" s="6">
        <f t="shared" ref="AC100" si="3326">ROUND((((Z100)+(2*AA100)+(3*AB100))/6),0)</f>
        <v>73</v>
      </c>
      <c r="AD100" s="6">
        <f t="shared" si="2935"/>
        <v>22</v>
      </c>
      <c r="AE100" s="6" t="s">
        <v>24</v>
      </c>
      <c r="AF100" s="6" t="s">
        <v>24</v>
      </c>
      <c r="AG100" s="6" t="s">
        <v>24</v>
      </c>
      <c r="AH100" s="6" t="s">
        <v>24</v>
      </c>
      <c r="AI100" s="136">
        <f t="shared" ref="AI100" si="3327">AD100+AF101+AH102</f>
        <v>78</v>
      </c>
      <c r="AJ100" s="133" t="str">
        <f t="shared" ref="AJ100" si="3328">IF(AI100&gt;=75,"T","TT")</f>
        <v>T</v>
      </c>
      <c r="AK100" s="17">
        <v>75</v>
      </c>
      <c r="AL100" s="6">
        <v>78</v>
      </c>
      <c r="AM100" s="6">
        <v>73</v>
      </c>
      <c r="AN100" s="6">
        <f t="shared" ref="AN100" si="3329">ROUND((((AK100)+(2*AL100)+(3*AM100))/6),0)</f>
        <v>75</v>
      </c>
      <c r="AO100" s="6">
        <f t="shared" si="2939"/>
        <v>23</v>
      </c>
      <c r="AP100" s="6" t="s">
        <v>24</v>
      </c>
      <c r="AQ100" s="6" t="s">
        <v>24</v>
      </c>
      <c r="AR100" s="6" t="s">
        <v>24</v>
      </c>
      <c r="AS100" s="6" t="s">
        <v>24</v>
      </c>
      <c r="AT100" s="136">
        <f t="shared" ref="AT100" si="3330">AO100+AQ101+AS102</f>
        <v>75</v>
      </c>
      <c r="AU100" s="160" t="str">
        <f t="shared" ref="AU100" si="3331">IF(AT100&gt;=75,"T","TT")</f>
        <v>T</v>
      </c>
      <c r="AV100" s="16">
        <v>79</v>
      </c>
      <c r="AW100" s="16">
        <v>78</v>
      </c>
      <c r="AX100" s="6">
        <v>65</v>
      </c>
      <c r="AY100" s="6">
        <f t="shared" ref="AY100" si="3332">ROUND((((AV100)+(2*AW100)+(3*AX100))/6),0)</f>
        <v>72</v>
      </c>
      <c r="AZ100" s="6">
        <f t="shared" ref="AZ100:AZ127" si="3333">ROUND(AY100*0.7,0)</f>
        <v>50</v>
      </c>
      <c r="BA100" s="6" t="s">
        <v>24</v>
      </c>
      <c r="BB100" s="6" t="s">
        <v>24</v>
      </c>
      <c r="BC100" s="6" t="s">
        <v>24</v>
      </c>
      <c r="BD100" s="6" t="s">
        <v>24</v>
      </c>
      <c r="BE100" s="136">
        <f t="shared" ref="BE100" si="3334">AZ100+BB101+BD102</f>
        <v>73</v>
      </c>
      <c r="BF100" s="133" t="str">
        <f t="shared" ref="BF100" si="3335">IF(BE100&gt;=70,"T","TT")</f>
        <v>T</v>
      </c>
      <c r="BG100" s="17">
        <v>79</v>
      </c>
      <c r="BH100" s="6">
        <v>79</v>
      </c>
      <c r="BI100" s="6">
        <v>50</v>
      </c>
      <c r="BJ100" s="6">
        <f t="shared" ref="BJ100" si="3336">ROUND((((BG100)+(2*BH100)+(3*BI100))/6),0)</f>
        <v>65</v>
      </c>
      <c r="BK100" s="6">
        <f t="shared" ref="BK100:BK127" si="3337">ROUND(BJ100*0.2,0)</f>
        <v>13</v>
      </c>
      <c r="BL100" s="6" t="s">
        <v>24</v>
      </c>
      <c r="BM100" s="6" t="s">
        <v>24</v>
      </c>
      <c r="BN100" s="6" t="s">
        <v>24</v>
      </c>
      <c r="BO100" s="6" t="s">
        <v>24</v>
      </c>
      <c r="BP100" s="136">
        <f t="shared" ref="BP100" si="3338">BK100+BM101+BO102</f>
        <v>77</v>
      </c>
      <c r="BQ100" s="133" t="str">
        <f t="shared" ref="BQ100" si="3339">IF(BP100&gt;=75,"T","TT")</f>
        <v>T</v>
      </c>
      <c r="BR100" s="16"/>
      <c r="BS100" s="6"/>
      <c r="BT100" s="6"/>
      <c r="BU100" s="6">
        <v>78</v>
      </c>
      <c r="BV100" s="6">
        <f t="shared" ref="BV100" si="3340">ROUND(BU100*0.1,0)</f>
        <v>8</v>
      </c>
      <c r="BW100" s="6" t="s">
        <v>24</v>
      </c>
      <c r="BX100" s="6" t="s">
        <v>24</v>
      </c>
      <c r="BY100" s="6" t="s">
        <v>24</v>
      </c>
      <c r="BZ100" s="6" t="s">
        <v>24</v>
      </c>
      <c r="CA100" s="136">
        <f t="shared" ref="CA100" si="3341">BV100+BX101+BZ102</f>
        <v>79</v>
      </c>
      <c r="CB100" s="133" t="str">
        <f t="shared" ref="CB100" si="3342">IF(CA100&gt;=75,"T","TT")</f>
        <v>T</v>
      </c>
      <c r="CC100" s="17">
        <v>77</v>
      </c>
      <c r="CD100" s="6">
        <v>75</v>
      </c>
      <c r="CE100" s="6">
        <v>72</v>
      </c>
      <c r="CF100" s="6">
        <f t="shared" ref="CF100" si="3343">ROUND((((CC100)+(2*CD100)+(3*CE100))/6),0)</f>
        <v>74</v>
      </c>
      <c r="CG100" s="6">
        <f t="shared" ref="CG100:CG127" si="3344">ROUND(CF100*0.8,0)</f>
        <v>59</v>
      </c>
      <c r="CH100" s="6" t="s">
        <v>24</v>
      </c>
      <c r="CI100" s="6" t="s">
        <v>24</v>
      </c>
      <c r="CJ100" s="6" t="s">
        <v>24</v>
      </c>
      <c r="CK100" s="6" t="s">
        <v>24</v>
      </c>
      <c r="CL100" s="136">
        <f t="shared" ref="CL100" si="3345">CG100+CI101+CK102</f>
        <v>75</v>
      </c>
      <c r="CM100" s="133" t="str">
        <f t="shared" ref="CM100" si="3346">IF(CL100&gt;=75,"T","TT")</f>
        <v>T</v>
      </c>
      <c r="CN100" s="16">
        <v>85</v>
      </c>
      <c r="CO100" s="6">
        <v>85</v>
      </c>
      <c r="CP100" s="6">
        <v>69</v>
      </c>
      <c r="CQ100" s="6">
        <f t="shared" ref="CQ100" si="3347">ROUND((((CN100)+(2*CO100)+(3*CP100))/6),0)</f>
        <v>77</v>
      </c>
      <c r="CR100" s="6">
        <f t="shared" si="2958"/>
        <v>54</v>
      </c>
      <c r="CS100" s="6" t="s">
        <v>24</v>
      </c>
      <c r="CT100" s="6" t="s">
        <v>24</v>
      </c>
      <c r="CU100" s="6" t="s">
        <v>24</v>
      </c>
      <c r="CV100" s="6" t="s">
        <v>24</v>
      </c>
      <c r="CW100" s="136">
        <f t="shared" ref="CW100" si="3348">CR100+CT101+CV102</f>
        <v>78</v>
      </c>
      <c r="CX100" s="139" t="str">
        <f t="shared" ref="CX100" si="3349">IF(CW100&gt;=75,"T","TT")</f>
        <v>T</v>
      </c>
      <c r="CY100" s="17">
        <v>85</v>
      </c>
      <c r="CZ100" s="6">
        <v>80</v>
      </c>
      <c r="DA100" s="6">
        <v>74</v>
      </c>
      <c r="DB100" s="6">
        <f t="shared" ref="DB100" si="3350">ROUND((((CY100)+(2*CZ100)+(3*DA100))/6),0)</f>
        <v>78</v>
      </c>
      <c r="DC100" s="6">
        <f t="shared" si="2962"/>
        <v>55</v>
      </c>
      <c r="DD100" s="6" t="s">
        <v>24</v>
      </c>
      <c r="DE100" s="6" t="s">
        <v>24</v>
      </c>
      <c r="DF100" s="6" t="s">
        <v>24</v>
      </c>
      <c r="DG100" s="6" t="s">
        <v>24</v>
      </c>
      <c r="DH100" s="136">
        <f t="shared" ref="DH100" si="3351">DC100+DE101+DG102</f>
        <v>79</v>
      </c>
      <c r="DI100" s="133" t="str">
        <f t="shared" ref="DI100" si="3352">IF(DH100&gt;=75,"T","TT")</f>
        <v>T</v>
      </c>
      <c r="DJ100" s="16">
        <v>82</v>
      </c>
      <c r="DK100" s="6">
        <v>75</v>
      </c>
      <c r="DL100" s="6">
        <v>48</v>
      </c>
      <c r="DM100" s="6">
        <f t="shared" ref="DM100" si="3353">ROUND((((DJ100)+(2*DK100)+(3*DL100))/6),0)</f>
        <v>63</v>
      </c>
      <c r="DN100" s="6">
        <f t="shared" ref="DN100:DN106" si="3354">ROUND(DM100*0.5,0)</f>
        <v>32</v>
      </c>
      <c r="DO100" s="6" t="s">
        <v>24</v>
      </c>
      <c r="DP100" s="6" t="s">
        <v>24</v>
      </c>
      <c r="DQ100" s="6" t="s">
        <v>24</v>
      </c>
      <c r="DR100" s="6" t="s">
        <v>24</v>
      </c>
      <c r="DS100" s="136">
        <f t="shared" ref="DS100" si="3355">DN100+DP101+DR102</f>
        <v>75</v>
      </c>
      <c r="DT100" s="133" t="str">
        <f t="shared" ref="DT100" si="3356">IF(DS100&gt;=75,"T","TT")</f>
        <v>T</v>
      </c>
      <c r="DU100" s="17">
        <v>76</v>
      </c>
      <c r="DV100" s="6">
        <v>75</v>
      </c>
      <c r="DW100" s="6">
        <v>62</v>
      </c>
      <c r="DX100" s="6">
        <f t="shared" ref="DX100" si="3357">ROUND((((DU100)+(2*DV100)+(3*DW100))/6),0)</f>
        <v>69</v>
      </c>
      <c r="DY100" s="6">
        <f t="shared" si="2970"/>
        <v>55</v>
      </c>
      <c r="DZ100" s="6" t="s">
        <v>24</v>
      </c>
      <c r="EA100" s="6" t="s">
        <v>24</v>
      </c>
      <c r="EB100" s="6" t="s">
        <v>24</v>
      </c>
      <c r="EC100" s="6" t="s">
        <v>24</v>
      </c>
      <c r="ED100" s="136">
        <f t="shared" ref="ED100" si="3358">DY100+EA101+EC102</f>
        <v>70</v>
      </c>
      <c r="EE100" s="139" t="str">
        <f t="shared" ref="EE100" si="3359">IF(ED100&gt;=70,"T","TT")</f>
        <v>T</v>
      </c>
      <c r="EF100" s="16">
        <v>76</v>
      </c>
      <c r="EG100" s="6">
        <v>72</v>
      </c>
      <c r="EH100" s="6">
        <v>66</v>
      </c>
      <c r="EI100" s="6">
        <f t="shared" ref="EI100" si="3360">ROUND((((EF100)+(2*EG100)+(3*EH100))/6),0)</f>
        <v>70</v>
      </c>
      <c r="EJ100" s="6">
        <f t="shared" si="2974"/>
        <v>42</v>
      </c>
      <c r="EK100" s="6" t="s">
        <v>24</v>
      </c>
      <c r="EL100" s="6" t="s">
        <v>24</v>
      </c>
      <c r="EM100" s="6" t="s">
        <v>24</v>
      </c>
      <c r="EN100" s="6" t="s">
        <v>24</v>
      </c>
      <c r="EO100" s="136">
        <f t="shared" si="2021"/>
        <v>73</v>
      </c>
      <c r="EP100" s="133" t="str">
        <f t="shared" ref="EP100" si="3361">IF(EO100&gt;=70,"T","TT")</f>
        <v>T</v>
      </c>
      <c r="EQ100" s="17">
        <v>73</v>
      </c>
      <c r="ER100" s="17">
        <v>73</v>
      </c>
      <c r="ES100" s="6">
        <v>61</v>
      </c>
      <c r="ET100" s="6">
        <f t="shared" ref="ET100" si="3362">ROUND((((EQ100)+(2*ER100)+(3*ES100))/6),0)</f>
        <v>67</v>
      </c>
      <c r="EU100" s="6">
        <f t="shared" si="2977"/>
        <v>47</v>
      </c>
      <c r="EV100" s="6" t="s">
        <v>24</v>
      </c>
      <c r="EW100" s="6" t="s">
        <v>24</v>
      </c>
      <c r="EX100" s="6" t="s">
        <v>24</v>
      </c>
      <c r="EY100" s="6" t="s">
        <v>24</v>
      </c>
      <c r="EZ100" s="136">
        <f t="shared" ref="EZ100" si="3363">EU100+EW101+EY102</f>
        <v>70</v>
      </c>
      <c r="FA100" s="139" t="str">
        <f t="shared" ref="FA100" si="3364">IF(EZ100&gt;=70,"T","TT")</f>
        <v>T</v>
      </c>
      <c r="FB100" s="71">
        <v>75.5</v>
      </c>
      <c r="FC100" s="26">
        <v>75</v>
      </c>
      <c r="FD100" s="26">
        <v>69</v>
      </c>
      <c r="FE100" s="6">
        <f t="shared" ref="FE100" si="3365">ROUND((((FB100)+(2*FC100)+(3*FD100))/6),0)</f>
        <v>72</v>
      </c>
      <c r="FF100" s="6">
        <f t="shared" si="2981"/>
        <v>22</v>
      </c>
      <c r="FG100" s="6" t="s">
        <v>24</v>
      </c>
      <c r="FH100" s="6" t="s">
        <v>24</v>
      </c>
      <c r="FI100" s="6" t="s">
        <v>24</v>
      </c>
      <c r="FJ100" s="6" t="s">
        <v>24</v>
      </c>
      <c r="FK100" s="136">
        <f t="shared" ref="FK100" si="3366">FF100+FH101+FJ102</f>
        <v>75</v>
      </c>
      <c r="FL100" s="139" t="str">
        <f t="shared" ref="FL100" si="3367">IF(FK100&gt;=75,"T","TT")</f>
        <v>T</v>
      </c>
      <c r="FM100" s="76">
        <v>87</v>
      </c>
      <c r="FN100" s="26">
        <v>79</v>
      </c>
      <c r="FO100" s="6">
        <v>72</v>
      </c>
      <c r="FP100" s="6">
        <f t="shared" ref="FP100" si="3368">ROUND((((FM100)+(2*FN100)+(3*FO100))/6),0)</f>
        <v>77</v>
      </c>
      <c r="FQ100" s="6">
        <f t="shared" si="2985"/>
        <v>31</v>
      </c>
      <c r="FR100" s="6" t="s">
        <v>24</v>
      </c>
      <c r="FS100" s="6" t="s">
        <v>24</v>
      </c>
      <c r="FT100" s="6" t="s">
        <v>24</v>
      </c>
      <c r="FU100" s="6" t="s">
        <v>24</v>
      </c>
      <c r="FV100" s="136">
        <f t="shared" ref="FV100" si="3369">FQ100+FS101+FU102</f>
        <v>77</v>
      </c>
      <c r="FW100" s="133" t="str">
        <f t="shared" ref="FW100" si="3370">IF(FV100&gt;=75,"T","TT")</f>
        <v>T</v>
      </c>
      <c r="FX100" s="16">
        <v>80</v>
      </c>
      <c r="FY100" s="6">
        <v>75</v>
      </c>
      <c r="FZ100" s="6">
        <v>90</v>
      </c>
      <c r="GA100" s="6">
        <f t="shared" ref="GA100" si="3371">ROUND((((FX100)+(2*FY100)+(3*FZ100))/6),0)</f>
        <v>83</v>
      </c>
      <c r="GB100" s="6">
        <f t="shared" si="2989"/>
        <v>25</v>
      </c>
      <c r="GC100" s="6" t="s">
        <v>24</v>
      </c>
      <c r="GD100" s="6" t="s">
        <v>24</v>
      </c>
      <c r="GE100" s="6" t="s">
        <v>24</v>
      </c>
      <c r="GF100" s="6" t="s">
        <v>24</v>
      </c>
      <c r="GG100" s="136">
        <f t="shared" ref="GG100" si="3372">GB100+GD101+GF102</f>
        <v>81</v>
      </c>
      <c r="GH100" s="133" t="str">
        <f t="shared" si="2128"/>
        <v>T</v>
      </c>
      <c r="GI100" s="142">
        <f>M100+X100+AI100+AT100+BE100+BP100+CA100+CL100+CW100+DH100+DS100+ED100+EO100+EZ100+FK100+FV100+GG100</f>
        <v>1288</v>
      </c>
      <c r="GJ100" s="145">
        <f t="shared" si="102"/>
        <v>75.764705882352942</v>
      </c>
      <c r="GK100" s="148">
        <f t="shared" ref="GK100" si="3373">17-GL100</f>
        <v>17</v>
      </c>
      <c r="GL100" s="148">
        <f t="shared" ref="GL100" si="3374">COUNTIF(C100:GH100,"TT")</f>
        <v>0</v>
      </c>
      <c r="GM100" s="148" t="str">
        <f t="shared" ref="GM100" si="3375">IF(GL100&lt;=3,"N","TN")</f>
        <v>N</v>
      </c>
      <c r="GN100" s="148">
        <f>RANK(GI100,$GI$7:$GI$138,0)</f>
        <v>25</v>
      </c>
      <c r="GO100" s="127" t="str">
        <f t="shared" ref="GO100" si="3376">IF(AND(AI100&gt;=75,AT100&gt;=75,FV100&gt;=75),"YA","TIDAK")</f>
        <v>YA</v>
      </c>
      <c r="GP100" s="130" t="str">
        <f t="shared" ref="GP100" si="3377">IF(AND(BE100&gt;=70,ED100&gt;=70,EO100&gt;=70,EZ100&gt;=70),"YA","TIDAK")</f>
        <v>YA</v>
      </c>
      <c r="GQ100" s="130" t="str">
        <f t="shared" ref="GQ100" si="3378">IF(AND(CL100&gt;=75,CW100&gt;=75,DH100&gt;=75,DS100&gt;=75),"YA","TIDAK")</f>
        <v>YA</v>
      </c>
      <c r="GR100" s="127"/>
    </row>
    <row r="101" spans="1:200" ht="15.75" customHeight="1" thickBot="1" x14ac:dyDescent="0.3">
      <c r="A101" s="155"/>
      <c r="B101" s="158"/>
      <c r="C101" s="11" t="s">
        <v>4</v>
      </c>
      <c r="D101" s="18">
        <v>75</v>
      </c>
      <c r="E101" s="8">
        <v>77</v>
      </c>
      <c r="F101" s="8">
        <v>80</v>
      </c>
      <c r="G101" s="26" t="s">
        <v>24</v>
      </c>
      <c r="H101" s="8" t="s">
        <v>24</v>
      </c>
      <c r="I101" s="8">
        <f t="shared" ref="I101" si="3379">ROUND((((D101)+(2*E101)+(3*F101))/6),0)</f>
        <v>78</v>
      </c>
      <c r="J101" s="8">
        <f t="shared" si="2998"/>
        <v>20</v>
      </c>
      <c r="K101" s="8" t="s">
        <v>24</v>
      </c>
      <c r="L101" s="8" t="s">
        <v>24</v>
      </c>
      <c r="M101" s="137"/>
      <c r="N101" s="134"/>
      <c r="O101" s="7">
        <v>80</v>
      </c>
      <c r="P101" s="7">
        <v>80</v>
      </c>
      <c r="Q101" s="7">
        <v>80</v>
      </c>
      <c r="R101" s="8" t="s">
        <v>24</v>
      </c>
      <c r="S101" s="8" t="s">
        <v>24</v>
      </c>
      <c r="T101" s="8">
        <f t="shared" ref="T101" si="3380">ROUND((((O101)+(2*P101)+(3*Q101))/6),0)</f>
        <v>80</v>
      </c>
      <c r="U101" s="8">
        <f t="shared" ref="U101:U128" si="3381">ROUND(T101*0.1,0)</f>
        <v>8</v>
      </c>
      <c r="V101" s="8" t="s">
        <v>24</v>
      </c>
      <c r="W101" s="8" t="s">
        <v>24</v>
      </c>
      <c r="X101" s="137"/>
      <c r="Y101" s="134"/>
      <c r="Z101" s="18">
        <v>80</v>
      </c>
      <c r="AA101" s="8">
        <v>79</v>
      </c>
      <c r="AB101" s="8">
        <v>80</v>
      </c>
      <c r="AC101" s="8" t="s">
        <v>24</v>
      </c>
      <c r="AD101" s="8" t="s">
        <v>24</v>
      </c>
      <c r="AE101" s="8">
        <f t="shared" ref="AE101" si="3382">ROUND((((Z101)+(2*AA101)+(3*AB101))/6),0)</f>
        <v>80</v>
      </c>
      <c r="AF101" s="8">
        <f t="shared" si="3002"/>
        <v>40</v>
      </c>
      <c r="AG101" s="8" t="s">
        <v>24</v>
      </c>
      <c r="AH101" s="8" t="s">
        <v>24</v>
      </c>
      <c r="AI101" s="137"/>
      <c r="AJ101" s="134"/>
      <c r="AK101" s="7">
        <v>78</v>
      </c>
      <c r="AL101" s="8">
        <v>80</v>
      </c>
      <c r="AM101" s="8">
        <v>78</v>
      </c>
      <c r="AN101" s="8" t="s">
        <v>24</v>
      </c>
      <c r="AO101" s="8" t="s">
        <v>24</v>
      </c>
      <c r="AP101" s="8">
        <f t="shared" ref="AP101" si="3383">ROUND((((AK101)+(2*AL101)+(3*AM101))/6),0)</f>
        <v>79</v>
      </c>
      <c r="AQ101" s="8">
        <f t="shared" si="3004"/>
        <v>40</v>
      </c>
      <c r="AR101" s="8" t="s">
        <v>24</v>
      </c>
      <c r="AS101" s="8" t="s">
        <v>24</v>
      </c>
      <c r="AT101" s="137"/>
      <c r="AU101" s="161"/>
      <c r="AV101" s="18">
        <v>76</v>
      </c>
      <c r="AW101" s="18">
        <v>76</v>
      </c>
      <c r="AX101" s="18">
        <v>76</v>
      </c>
      <c r="AY101" s="8" t="s">
        <v>24</v>
      </c>
      <c r="AZ101" s="8" t="s">
        <v>24</v>
      </c>
      <c r="BA101" s="8">
        <f t="shared" ref="BA101" si="3384">ROUND((((AV101)+(2*AW101)+(3*AX101))/6),0)</f>
        <v>76</v>
      </c>
      <c r="BB101" s="8">
        <f t="shared" ref="BB101:BB128" si="3385">ROUND(BA101*0.1,0)</f>
        <v>8</v>
      </c>
      <c r="BC101" s="8" t="s">
        <v>24</v>
      </c>
      <c r="BD101" s="8" t="s">
        <v>24</v>
      </c>
      <c r="BE101" s="137"/>
      <c r="BF101" s="134"/>
      <c r="BG101" s="7">
        <v>80</v>
      </c>
      <c r="BH101" s="8">
        <v>82</v>
      </c>
      <c r="BI101" s="8">
        <v>80</v>
      </c>
      <c r="BJ101" s="8" t="s">
        <v>24</v>
      </c>
      <c r="BK101" s="8" t="s">
        <v>24</v>
      </c>
      <c r="BL101" s="8">
        <f t="shared" ref="BL101" si="3386">ROUND((((BG101)+(2*BH101)+(3*BI101))/6),0)</f>
        <v>81</v>
      </c>
      <c r="BM101" s="8">
        <f t="shared" ref="BM101:BM128" si="3387">ROUND(BL101*0.5,0)</f>
        <v>41</v>
      </c>
      <c r="BN101" s="8" t="s">
        <v>24</v>
      </c>
      <c r="BO101" s="8" t="s">
        <v>24</v>
      </c>
      <c r="BP101" s="137"/>
      <c r="BQ101" s="134"/>
      <c r="BR101" s="18"/>
      <c r="BS101" s="8"/>
      <c r="BT101" s="8"/>
      <c r="BU101" s="8" t="s">
        <v>24</v>
      </c>
      <c r="BV101" s="8" t="s">
        <v>24</v>
      </c>
      <c r="BW101" s="8">
        <v>79</v>
      </c>
      <c r="BX101" s="8">
        <f t="shared" ref="BX101" si="3388">ROUND(BW101*0.5,0)</f>
        <v>40</v>
      </c>
      <c r="BY101" s="8" t="s">
        <v>24</v>
      </c>
      <c r="BZ101" s="8" t="s">
        <v>24</v>
      </c>
      <c r="CA101" s="137"/>
      <c r="CB101" s="134"/>
      <c r="CC101" s="7">
        <v>80</v>
      </c>
      <c r="CD101" s="7">
        <v>80</v>
      </c>
      <c r="CE101" s="7">
        <v>84</v>
      </c>
      <c r="CF101" s="8" t="s">
        <v>24</v>
      </c>
      <c r="CG101" s="8" t="s">
        <v>24</v>
      </c>
      <c r="CH101" s="8">
        <f t="shared" ref="CH101" si="3389">ROUND((((CC101)+(2*CD101)+(3*CE101))/6),0)</f>
        <v>82</v>
      </c>
      <c r="CI101" s="8">
        <f t="shared" ref="CI101:CI128" si="3390">ROUND(CH101*0.1,0)</f>
        <v>8</v>
      </c>
      <c r="CJ101" s="8" t="s">
        <v>24</v>
      </c>
      <c r="CK101" s="8" t="s">
        <v>24</v>
      </c>
      <c r="CL101" s="137"/>
      <c r="CM101" s="134"/>
      <c r="CN101" s="18">
        <v>82</v>
      </c>
      <c r="CO101" s="8">
        <v>80</v>
      </c>
      <c r="CP101" s="8">
        <v>81</v>
      </c>
      <c r="CQ101" s="8" t="s">
        <v>24</v>
      </c>
      <c r="CR101" s="8" t="s">
        <v>24</v>
      </c>
      <c r="CS101" s="8">
        <f t="shared" ref="CS101" si="3391">ROUND((((CN101)+(2*CO101)+(3*CP101))/6),0)</f>
        <v>81</v>
      </c>
      <c r="CT101" s="8">
        <f t="shared" si="3013"/>
        <v>16</v>
      </c>
      <c r="CU101" s="8" t="s">
        <v>24</v>
      </c>
      <c r="CV101" s="8" t="s">
        <v>24</v>
      </c>
      <c r="CW101" s="137"/>
      <c r="CX101" s="140"/>
      <c r="CY101" s="7">
        <v>78</v>
      </c>
      <c r="CZ101" s="8">
        <v>78</v>
      </c>
      <c r="DA101" s="8">
        <v>78</v>
      </c>
      <c r="DB101" s="8" t="s">
        <v>24</v>
      </c>
      <c r="DC101" s="8" t="s">
        <v>24</v>
      </c>
      <c r="DD101" s="8">
        <f t="shared" ref="DD101" si="3392">ROUND((((CY101)+(2*CZ101)+(3*DA101))/6),0)</f>
        <v>78</v>
      </c>
      <c r="DE101" s="8">
        <f t="shared" si="3015"/>
        <v>16</v>
      </c>
      <c r="DF101" s="8" t="s">
        <v>24</v>
      </c>
      <c r="DG101" s="8" t="s">
        <v>24</v>
      </c>
      <c r="DH101" s="137"/>
      <c r="DI101" s="134"/>
      <c r="DJ101" s="18">
        <v>86</v>
      </c>
      <c r="DK101" s="8">
        <v>85</v>
      </c>
      <c r="DL101" s="8">
        <v>87</v>
      </c>
      <c r="DM101" s="8" t="s">
        <v>24</v>
      </c>
      <c r="DN101" s="8" t="s">
        <v>24</v>
      </c>
      <c r="DO101" s="8">
        <f t="shared" ref="DO101" si="3393">ROUND((((DJ101)+(2*DK101)+(3*DL101))/6),0)</f>
        <v>86</v>
      </c>
      <c r="DP101" s="8">
        <f t="shared" ref="DP101:DP107" si="3394">ROUND(DO101*0.2,0)</f>
        <v>17</v>
      </c>
      <c r="DQ101" s="8" t="s">
        <v>24</v>
      </c>
      <c r="DR101" s="8" t="s">
        <v>24</v>
      </c>
      <c r="DS101" s="137"/>
      <c r="DT101" s="134"/>
      <c r="DU101" s="7">
        <v>75</v>
      </c>
      <c r="DV101" s="7">
        <v>75</v>
      </c>
      <c r="DW101" s="7">
        <v>75</v>
      </c>
      <c r="DX101" s="8" t="s">
        <v>24</v>
      </c>
      <c r="DY101" s="8" t="s">
        <v>24</v>
      </c>
      <c r="DZ101" s="8">
        <f t="shared" ref="DZ101" si="3395">ROUND((((DU101)+(2*DV101)+(3*DW101))/6),0)</f>
        <v>75</v>
      </c>
      <c r="EA101" s="8">
        <f t="shared" si="3019"/>
        <v>11</v>
      </c>
      <c r="EB101" s="8" t="s">
        <v>24</v>
      </c>
      <c r="EC101" s="8" t="s">
        <v>24</v>
      </c>
      <c r="ED101" s="137"/>
      <c r="EE101" s="140"/>
      <c r="EF101" s="18">
        <v>76</v>
      </c>
      <c r="EG101" s="8">
        <v>76</v>
      </c>
      <c r="EH101" s="8">
        <v>76</v>
      </c>
      <c r="EI101" s="8" t="s">
        <v>24</v>
      </c>
      <c r="EJ101" s="8" t="s">
        <v>24</v>
      </c>
      <c r="EK101" s="8">
        <f t="shared" ref="EK101" si="3396">ROUND((((EF101)+(2*EG101)+(3*EH101))/6),0)</f>
        <v>76</v>
      </c>
      <c r="EL101" s="8">
        <f t="shared" si="3021"/>
        <v>23</v>
      </c>
      <c r="EM101" s="8" t="s">
        <v>24</v>
      </c>
      <c r="EN101" s="8" t="s">
        <v>24</v>
      </c>
      <c r="EO101" s="137"/>
      <c r="EP101" s="134"/>
      <c r="EQ101" s="7">
        <v>75</v>
      </c>
      <c r="ER101" s="7">
        <v>75</v>
      </c>
      <c r="ES101" s="7">
        <v>75</v>
      </c>
      <c r="ET101" s="8" t="s">
        <v>24</v>
      </c>
      <c r="EU101" s="8" t="s">
        <v>24</v>
      </c>
      <c r="EV101" s="8">
        <f t="shared" ref="EV101" si="3397">ROUND((((EQ101)+(2*ER101)+(3*ES101))/6),0)</f>
        <v>75</v>
      </c>
      <c r="EW101" s="8">
        <f t="shared" si="3023"/>
        <v>15</v>
      </c>
      <c r="EX101" s="8" t="s">
        <v>24</v>
      </c>
      <c r="EY101" s="8" t="s">
        <v>24</v>
      </c>
      <c r="EZ101" s="137"/>
      <c r="FA101" s="140"/>
      <c r="FB101" s="66">
        <v>75.52</v>
      </c>
      <c r="FC101" s="29">
        <v>75</v>
      </c>
      <c r="FD101" s="29">
        <v>76.069999999999993</v>
      </c>
      <c r="FE101" s="8" t="s">
        <v>24</v>
      </c>
      <c r="FF101" s="8" t="s">
        <v>24</v>
      </c>
      <c r="FG101" s="8">
        <f t="shared" ref="FG101" si="3398">ROUND((((FB101)+(2*FC101)+(3*FD101))/6),0)</f>
        <v>76</v>
      </c>
      <c r="FH101" s="8">
        <f t="shared" si="3025"/>
        <v>38</v>
      </c>
      <c r="FI101" s="8" t="s">
        <v>24</v>
      </c>
      <c r="FJ101" s="8" t="s">
        <v>24</v>
      </c>
      <c r="FK101" s="137"/>
      <c r="FL101" s="140"/>
      <c r="FM101" s="74">
        <v>78.2</v>
      </c>
      <c r="FN101" s="29">
        <v>78</v>
      </c>
      <c r="FO101" s="29">
        <v>78</v>
      </c>
      <c r="FP101" s="8" t="s">
        <v>24</v>
      </c>
      <c r="FQ101" s="8" t="s">
        <v>24</v>
      </c>
      <c r="FR101" s="8">
        <f t="shared" ref="FR101" si="3399">ROUND((((FM101)+(2*FN101)+(3*FO101))/6),0)</f>
        <v>78</v>
      </c>
      <c r="FS101" s="8">
        <f t="shared" si="3027"/>
        <v>31</v>
      </c>
      <c r="FT101" s="8" t="s">
        <v>24</v>
      </c>
      <c r="FU101" s="8" t="s">
        <v>24</v>
      </c>
      <c r="FV101" s="137"/>
      <c r="FW101" s="134"/>
      <c r="FX101" s="18">
        <v>80</v>
      </c>
      <c r="FY101" s="18">
        <v>80</v>
      </c>
      <c r="FZ101" s="18">
        <v>80</v>
      </c>
      <c r="GA101" s="8" t="s">
        <v>24</v>
      </c>
      <c r="GB101" s="8" t="s">
        <v>24</v>
      </c>
      <c r="GC101" s="8">
        <f t="shared" ref="GC101" si="3400">ROUND((((FX101)+(2*FY101)+(3*FZ101))/6),0)</f>
        <v>80</v>
      </c>
      <c r="GD101" s="8">
        <f t="shared" si="3029"/>
        <v>40</v>
      </c>
      <c r="GE101" s="8" t="s">
        <v>24</v>
      </c>
      <c r="GF101" s="8" t="s">
        <v>24</v>
      </c>
      <c r="GG101" s="137"/>
      <c r="GH101" s="134"/>
      <c r="GI101" s="143"/>
      <c r="GJ101" s="146"/>
      <c r="GK101" s="149"/>
      <c r="GL101" s="149"/>
      <c r="GM101" s="149"/>
      <c r="GN101" s="149"/>
      <c r="GO101" s="128"/>
      <c r="GP101" s="131"/>
      <c r="GQ101" s="131"/>
      <c r="GR101" s="128"/>
    </row>
    <row r="102" spans="1:200" ht="15.75" customHeight="1" thickBot="1" x14ac:dyDescent="0.3">
      <c r="A102" s="156"/>
      <c r="B102" s="159"/>
      <c r="C102" s="12" t="s">
        <v>5</v>
      </c>
      <c r="D102" s="19">
        <v>80</v>
      </c>
      <c r="E102" s="20">
        <v>79</v>
      </c>
      <c r="F102" s="20">
        <v>82</v>
      </c>
      <c r="G102" s="26" t="s">
        <v>24</v>
      </c>
      <c r="H102" s="20" t="s">
        <v>24</v>
      </c>
      <c r="I102" s="20" t="s">
        <v>24</v>
      </c>
      <c r="J102" s="20" t="s">
        <v>24</v>
      </c>
      <c r="K102" s="20">
        <f t="shared" ref="K102" si="3401">ROUND((((D102)+(2*E102)+(3*F102))/6),0)</f>
        <v>81</v>
      </c>
      <c r="L102" s="20">
        <f t="shared" si="3031"/>
        <v>28</v>
      </c>
      <c r="M102" s="138"/>
      <c r="N102" s="135"/>
      <c r="O102" s="7">
        <v>80</v>
      </c>
      <c r="P102" s="7">
        <v>80</v>
      </c>
      <c r="Q102" s="7">
        <v>80</v>
      </c>
      <c r="R102" s="20" t="s">
        <v>24</v>
      </c>
      <c r="S102" s="20" t="s">
        <v>24</v>
      </c>
      <c r="T102" s="20" t="s">
        <v>24</v>
      </c>
      <c r="U102" s="20" t="s">
        <v>24</v>
      </c>
      <c r="V102" s="20">
        <f t="shared" ref="V102" si="3402">ROUND((((O102)+(2*P102)+(3*Q102))/6),0)</f>
        <v>80</v>
      </c>
      <c r="W102" s="20">
        <f t="shared" ref="W102:W129" si="3403">ROUND(V102*0.5,0)</f>
        <v>40</v>
      </c>
      <c r="X102" s="138"/>
      <c r="Y102" s="135"/>
      <c r="Z102" s="19">
        <v>82</v>
      </c>
      <c r="AA102" s="20">
        <v>79</v>
      </c>
      <c r="AB102" s="20">
        <v>81</v>
      </c>
      <c r="AC102" s="20" t="s">
        <v>24</v>
      </c>
      <c r="AD102" s="20" t="s">
        <v>24</v>
      </c>
      <c r="AE102" s="20" t="s">
        <v>24</v>
      </c>
      <c r="AF102" s="20" t="s">
        <v>24</v>
      </c>
      <c r="AG102" s="20">
        <f t="shared" ref="AG102" si="3404">ROUND((((Z102)+(2*AA102)+(3*AB102))/6),0)</f>
        <v>81</v>
      </c>
      <c r="AH102" s="20">
        <f t="shared" si="3035"/>
        <v>16</v>
      </c>
      <c r="AI102" s="138"/>
      <c r="AJ102" s="135"/>
      <c r="AK102" s="21">
        <v>60</v>
      </c>
      <c r="AL102" s="21">
        <v>60</v>
      </c>
      <c r="AM102" s="21">
        <v>60</v>
      </c>
      <c r="AN102" s="20" t="s">
        <v>24</v>
      </c>
      <c r="AO102" s="20" t="s">
        <v>24</v>
      </c>
      <c r="AP102" s="20" t="s">
        <v>24</v>
      </c>
      <c r="AQ102" s="20" t="s">
        <v>24</v>
      </c>
      <c r="AR102" s="20">
        <f t="shared" ref="AR102" si="3405">ROUND((((AK102)+(2*AL102)+(3*AM102))/6),0)</f>
        <v>60</v>
      </c>
      <c r="AS102" s="20">
        <f t="shared" si="3037"/>
        <v>12</v>
      </c>
      <c r="AT102" s="138"/>
      <c r="AU102" s="162"/>
      <c r="AV102" s="18">
        <v>76</v>
      </c>
      <c r="AW102" s="18">
        <v>76</v>
      </c>
      <c r="AX102" s="18">
        <v>76</v>
      </c>
      <c r="AY102" s="20" t="s">
        <v>24</v>
      </c>
      <c r="AZ102" s="20" t="s">
        <v>24</v>
      </c>
      <c r="BA102" s="20" t="s">
        <v>24</v>
      </c>
      <c r="BB102" s="20" t="s">
        <v>24</v>
      </c>
      <c r="BC102" s="20">
        <f t="shared" ref="BC102" si="3406">ROUND((((AV102)+(2*AW102)+(3*AX102))/6),0)</f>
        <v>76</v>
      </c>
      <c r="BD102" s="20">
        <f t="shared" ref="BD102:BD129" si="3407">ROUND(BC102*0.2,0)</f>
        <v>15</v>
      </c>
      <c r="BE102" s="138"/>
      <c r="BF102" s="135"/>
      <c r="BG102" s="21">
        <v>78</v>
      </c>
      <c r="BH102" s="20">
        <v>79</v>
      </c>
      <c r="BI102" s="20">
        <v>78</v>
      </c>
      <c r="BJ102" s="23" t="s">
        <v>24</v>
      </c>
      <c r="BK102" s="23" t="s">
        <v>24</v>
      </c>
      <c r="BL102" s="23" t="s">
        <v>24</v>
      </c>
      <c r="BM102" s="23" t="s">
        <v>24</v>
      </c>
      <c r="BN102" s="23">
        <f t="shared" ref="BN102" si="3408">ROUND((((BG102)+(2*BH102)+(3*BI102))/6),0)</f>
        <v>78</v>
      </c>
      <c r="BO102" s="23">
        <f t="shared" ref="BO102:BO129" si="3409">ROUND(BN102*0.3,0)</f>
        <v>23</v>
      </c>
      <c r="BP102" s="138"/>
      <c r="BQ102" s="135"/>
      <c r="BR102" s="19"/>
      <c r="BS102" s="20"/>
      <c r="BT102" s="20"/>
      <c r="BU102" s="23" t="s">
        <v>24</v>
      </c>
      <c r="BV102" s="23" t="s">
        <v>24</v>
      </c>
      <c r="BW102" s="23" t="s">
        <v>24</v>
      </c>
      <c r="BX102" s="23" t="s">
        <v>24</v>
      </c>
      <c r="BY102" s="23">
        <v>78</v>
      </c>
      <c r="BZ102" s="23">
        <f t="shared" ref="BZ102" si="3410">ROUND(BY102*0.4,0)</f>
        <v>31</v>
      </c>
      <c r="CA102" s="138"/>
      <c r="CB102" s="135"/>
      <c r="CC102" s="7">
        <v>80</v>
      </c>
      <c r="CD102" s="7">
        <v>80</v>
      </c>
      <c r="CE102" s="7">
        <v>82</v>
      </c>
      <c r="CF102" s="23" t="s">
        <v>24</v>
      </c>
      <c r="CG102" s="23" t="s">
        <v>24</v>
      </c>
      <c r="CH102" s="23" t="s">
        <v>24</v>
      </c>
      <c r="CI102" s="23" t="s">
        <v>24</v>
      </c>
      <c r="CJ102" s="23">
        <f t="shared" ref="CJ102" si="3411">ROUND((((CC102)+(2*CD102)+(3*CE102))/6),0)</f>
        <v>81</v>
      </c>
      <c r="CK102" s="23">
        <f t="shared" ref="CK102:CK129" si="3412">ROUND(CJ102*0.1,0)</f>
        <v>8</v>
      </c>
      <c r="CL102" s="138"/>
      <c r="CM102" s="135"/>
      <c r="CN102" s="19">
        <v>82</v>
      </c>
      <c r="CO102" s="20">
        <v>80</v>
      </c>
      <c r="CP102" s="20">
        <v>80</v>
      </c>
      <c r="CQ102" s="23" t="s">
        <v>24</v>
      </c>
      <c r="CR102" s="23" t="s">
        <v>24</v>
      </c>
      <c r="CS102" s="23" t="s">
        <v>24</v>
      </c>
      <c r="CT102" s="23" t="s">
        <v>24</v>
      </c>
      <c r="CU102" s="23">
        <f t="shared" ref="CU102" si="3413">ROUND((((CN102)+(2*CO102)+(3*CP102))/6),0)</f>
        <v>80</v>
      </c>
      <c r="CV102" s="23">
        <f t="shared" si="3046"/>
        <v>8</v>
      </c>
      <c r="CW102" s="138"/>
      <c r="CX102" s="141"/>
      <c r="CY102" s="21">
        <v>80</v>
      </c>
      <c r="CZ102" s="20">
        <v>80</v>
      </c>
      <c r="DA102" s="20">
        <v>80</v>
      </c>
      <c r="DB102" s="23" t="s">
        <v>24</v>
      </c>
      <c r="DC102" s="23" t="s">
        <v>24</v>
      </c>
      <c r="DD102" s="23" t="s">
        <v>24</v>
      </c>
      <c r="DE102" s="23" t="s">
        <v>24</v>
      </c>
      <c r="DF102" s="23">
        <f t="shared" ref="DF102" si="3414">ROUND((((CY102)+(2*CZ102)+(3*DA102))/6),0)</f>
        <v>80</v>
      </c>
      <c r="DG102" s="23">
        <f t="shared" si="3048"/>
        <v>8</v>
      </c>
      <c r="DH102" s="138"/>
      <c r="DI102" s="135"/>
      <c r="DJ102" s="18">
        <v>86</v>
      </c>
      <c r="DK102" s="8">
        <v>85</v>
      </c>
      <c r="DL102" s="8">
        <v>87</v>
      </c>
      <c r="DM102" s="20" t="s">
        <v>24</v>
      </c>
      <c r="DN102" s="20" t="s">
        <v>24</v>
      </c>
      <c r="DO102" s="20" t="s">
        <v>24</v>
      </c>
      <c r="DP102" s="20" t="s">
        <v>24</v>
      </c>
      <c r="DQ102" s="20">
        <f t="shared" ref="DQ102" si="3415">ROUND((((DJ102)+(2*DK102)+(3*DL102))/6),0)</f>
        <v>86</v>
      </c>
      <c r="DR102" s="20">
        <f t="shared" ref="DR102:DR108" si="3416">ROUND(DQ102*0.3,0)</f>
        <v>26</v>
      </c>
      <c r="DS102" s="138"/>
      <c r="DT102" s="135"/>
      <c r="DU102" s="7">
        <v>75</v>
      </c>
      <c r="DV102" s="7">
        <v>75</v>
      </c>
      <c r="DW102" s="7">
        <v>75</v>
      </c>
      <c r="DX102" s="20" t="s">
        <v>24</v>
      </c>
      <c r="DY102" s="20" t="s">
        <v>24</v>
      </c>
      <c r="DZ102" s="20" t="s">
        <v>24</v>
      </c>
      <c r="EA102" s="20" t="s">
        <v>24</v>
      </c>
      <c r="EB102" s="20">
        <f t="shared" ref="EB102" si="3417">ROUND((((DU102)+(2*DV102)+(3*DW102))/6),0)</f>
        <v>75</v>
      </c>
      <c r="EC102" s="20">
        <f t="shared" si="3052"/>
        <v>4</v>
      </c>
      <c r="ED102" s="138"/>
      <c r="EE102" s="141"/>
      <c r="EF102" s="19">
        <v>78</v>
      </c>
      <c r="EG102" s="20">
        <v>78</v>
      </c>
      <c r="EH102" s="20">
        <v>78</v>
      </c>
      <c r="EI102" s="20" t="s">
        <v>24</v>
      </c>
      <c r="EJ102" s="20" t="s">
        <v>24</v>
      </c>
      <c r="EK102" s="20" t="s">
        <v>24</v>
      </c>
      <c r="EL102" s="20" t="s">
        <v>24</v>
      </c>
      <c r="EM102" s="20">
        <f t="shared" ref="EM102" si="3418">ROUND((((EF102)+(2*EG102)+(3*EH102))/6),0)</f>
        <v>78</v>
      </c>
      <c r="EN102" s="20">
        <f t="shared" si="3054"/>
        <v>8</v>
      </c>
      <c r="EO102" s="138"/>
      <c r="EP102" s="135"/>
      <c r="EQ102" s="21">
        <v>76</v>
      </c>
      <c r="ER102" s="21">
        <v>76</v>
      </c>
      <c r="ES102" s="21">
        <v>76</v>
      </c>
      <c r="ET102" s="20" t="s">
        <v>24</v>
      </c>
      <c r="EU102" s="20" t="s">
        <v>24</v>
      </c>
      <c r="EV102" s="20" t="s">
        <v>24</v>
      </c>
      <c r="EW102" s="20" t="s">
        <v>24</v>
      </c>
      <c r="EX102" s="20">
        <f t="shared" ref="EX102" si="3419">ROUND((((EQ102)+(2*ER102)+(3*ES102))/6),0)</f>
        <v>76</v>
      </c>
      <c r="EY102" s="20">
        <f t="shared" si="3056"/>
        <v>8</v>
      </c>
      <c r="EZ102" s="138"/>
      <c r="FA102" s="141"/>
      <c r="FB102" s="67">
        <v>75.400000000000006</v>
      </c>
      <c r="FC102" s="68">
        <v>75</v>
      </c>
      <c r="FD102" s="68">
        <v>75.900000000000006</v>
      </c>
      <c r="FE102" s="20" t="s">
        <v>24</v>
      </c>
      <c r="FF102" s="20" t="s">
        <v>24</v>
      </c>
      <c r="FG102" s="20" t="s">
        <v>24</v>
      </c>
      <c r="FH102" s="20" t="s">
        <v>24</v>
      </c>
      <c r="FI102" s="20">
        <f t="shared" ref="FI102" si="3420">ROUND((((FB102)+(2*FC102)+(3*FD102))/6),0)</f>
        <v>76</v>
      </c>
      <c r="FJ102" s="20">
        <f t="shared" si="3058"/>
        <v>15</v>
      </c>
      <c r="FK102" s="138"/>
      <c r="FL102" s="141"/>
      <c r="FM102" s="75">
        <v>77.5</v>
      </c>
      <c r="FN102" s="68">
        <v>77</v>
      </c>
      <c r="FO102" s="68">
        <v>77</v>
      </c>
      <c r="FP102" s="20" t="s">
        <v>24</v>
      </c>
      <c r="FQ102" s="20" t="s">
        <v>24</v>
      </c>
      <c r="FR102" s="20" t="s">
        <v>24</v>
      </c>
      <c r="FS102" s="20" t="s">
        <v>24</v>
      </c>
      <c r="FT102" s="20">
        <f t="shared" ref="FT102" si="3421">ROUND((((FM102)+(2*FN102)+(3*FO102))/6),0)</f>
        <v>77</v>
      </c>
      <c r="FU102" s="20">
        <f t="shared" si="3060"/>
        <v>15</v>
      </c>
      <c r="FV102" s="138"/>
      <c r="FW102" s="135"/>
      <c r="FX102" s="18">
        <v>80</v>
      </c>
      <c r="FY102" s="18">
        <v>80</v>
      </c>
      <c r="FZ102" s="18">
        <v>80</v>
      </c>
      <c r="GA102" s="20" t="s">
        <v>24</v>
      </c>
      <c r="GB102" s="20" t="s">
        <v>24</v>
      </c>
      <c r="GC102" s="20" t="s">
        <v>24</v>
      </c>
      <c r="GD102" s="20" t="s">
        <v>24</v>
      </c>
      <c r="GE102" s="20">
        <f t="shared" ref="GE102" si="3422">ROUND((((FX102)+(2*FY102)+(3*FZ102))/6),0)</f>
        <v>80</v>
      </c>
      <c r="GF102" s="20">
        <f t="shared" si="3062"/>
        <v>16</v>
      </c>
      <c r="GG102" s="138"/>
      <c r="GH102" s="135"/>
      <c r="GI102" s="144"/>
      <c r="GJ102" s="147"/>
      <c r="GK102" s="150"/>
      <c r="GL102" s="150"/>
      <c r="GM102" s="150"/>
      <c r="GN102" s="150"/>
      <c r="GO102" s="129"/>
      <c r="GP102" s="132"/>
      <c r="GQ102" s="132"/>
      <c r="GR102" s="129"/>
    </row>
    <row r="103" spans="1:200" ht="15.75" customHeight="1" thickBot="1" x14ac:dyDescent="0.3">
      <c r="A103" s="154">
        <v>33</v>
      </c>
      <c r="B103" s="157" t="s">
        <v>109</v>
      </c>
      <c r="C103" s="10" t="s">
        <v>3</v>
      </c>
      <c r="D103" s="24">
        <v>78</v>
      </c>
      <c r="E103" s="25">
        <v>70</v>
      </c>
      <c r="F103" s="46">
        <v>65</v>
      </c>
      <c r="G103" s="65">
        <f t="shared" si="3319"/>
        <v>69</v>
      </c>
      <c r="H103" s="6">
        <f t="shared" si="2927"/>
        <v>28</v>
      </c>
      <c r="I103" s="6" t="s">
        <v>24</v>
      </c>
      <c r="J103" s="6" t="s">
        <v>24</v>
      </c>
      <c r="K103" s="6" t="s">
        <v>24</v>
      </c>
      <c r="L103" s="6" t="s">
        <v>24</v>
      </c>
      <c r="M103" s="136">
        <f t="shared" ref="M103" si="3423">H103+J104+L105</f>
        <v>75</v>
      </c>
      <c r="N103" s="133" t="str">
        <f t="shared" ref="N103" si="3424">IF(M103&gt;=75,"T","TT")</f>
        <v>T</v>
      </c>
      <c r="O103" s="5">
        <v>85</v>
      </c>
      <c r="P103" s="25">
        <v>80</v>
      </c>
      <c r="Q103" s="25">
        <v>56</v>
      </c>
      <c r="R103" s="6">
        <f t="shared" ref="R103" si="3425">ROUND((((O103)+(2*P103)+(3*Q103))/6),0)</f>
        <v>69</v>
      </c>
      <c r="S103" s="6">
        <f t="shared" ref="S103:S112" si="3426">ROUND(R103*0.4,0)</f>
        <v>28</v>
      </c>
      <c r="T103" s="6" t="s">
        <v>24</v>
      </c>
      <c r="U103" s="6" t="s">
        <v>24</v>
      </c>
      <c r="V103" s="6" t="s">
        <v>24</v>
      </c>
      <c r="W103" s="6" t="s">
        <v>24</v>
      </c>
      <c r="X103" s="136">
        <f t="shared" ref="X103" si="3427">S103+U104+W105</f>
        <v>77</v>
      </c>
      <c r="Y103" s="133" t="str">
        <f t="shared" ref="Y103" si="3428">IF(X103&gt;=75,"T","TT")</f>
        <v>T</v>
      </c>
      <c r="Z103" s="16">
        <v>79</v>
      </c>
      <c r="AA103" s="6">
        <v>80</v>
      </c>
      <c r="AB103" s="25">
        <v>66</v>
      </c>
      <c r="AC103" s="6">
        <f t="shared" ref="AC103" si="3429">ROUND((((Z103)+(2*AA103)+(3*AB103))/6),0)</f>
        <v>73</v>
      </c>
      <c r="AD103" s="6">
        <f t="shared" si="2935"/>
        <v>22</v>
      </c>
      <c r="AE103" s="6" t="s">
        <v>24</v>
      </c>
      <c r="AF103" s="6" t="s">
        <v>24</v>
      </c>
      <c r="AG103" s="6" t="s">
        <v>24</v>
      </c>
      <c r="AH103" s="6" t="s">
        <v>24</v>
      </c>
      <c r="AI103" s="136">
        <f t="shared" ref="AI103" si="3430">AD103+AF104+AH105</f>
        <v>78</v>
      </c>
      <c r="AJ103" s="133" t="str">
        <f t="shared" ref="AJ103" si="3431">IF(AI103&gt;=75,"T","TT")</f>
        <v>T</v>
      </c>
      <c r="AK103" s="5">
        <v>65</v>
      </c>
      <c r="AL103" s="25">
        <v>63</v>
      </c>
      <c r="AM103" s="25">
        <v>84</v>
      </c>
      <c r="AN103" s="6">
        <f t="shared" ref="AN103" si="3432">ROUND((((AK103)+(2*AL103)+(3*AM103))/6),0)</f>
        <v>74</v>
      </c>
      <c r="AO103" s="6">
        <f t="shared" si="2939"/>
        <v>22</v>
      </c>
      <c r="AP103" s="6" t="s">
        <v>24</v>
      </c>
      <c r="AQ103" s="6" t="s">
        <v>24</v>
      </c>
      <c r="AR103" s="6" t="s">
        <v>24</v>
      </c>
      <c r="AS103" s="6" t="s">
        <v>24</v>
      </c>
      <c r="AT103" s="136">
        <f t="shared" ref="AT103" si="3433">AO103+AQ104+AS105</f>
        <v>78</v>
      </c>
      <c r="AU103" s="133" t="str">
        <f t="shared" ref="AU103" si="3434">IF(AT103&gt;=75,"T","TT")</f>
        <v>T</v>
      </c>
      <c r="AV103" s="24">
        <v>70</v>
      </c>
      <c r="AW103" s="24">
        <v>70</v>
      </c>
      <c r="AX103" s="25">
        <v>64</v>
      </c>
      <c r="AY103" s="6">
        <f t="shared" ref="AY103" si="3435">ROUND((((AV103)+(2*AW103)+(3*AX103))/6),0)</f>
        <v>67</v>
      </c>
      <c r="AZ103" s="6">
        <f t="shared" ref="AZ103:AZ112" si="3436">ROUND(AY103*0.7,0)</f>
        <v>47</v>
      </c>
      <c r="BA103" s="6" t="s">
        <v>24</v>
      </c>
      <c r="BB103" s="6" t="s">
        <v>24</v>
      </c>
      <c r="BC103" s="6" t="s">
        <v>24</v>
      </c>
      <c r="BD103" s="6" t="s">
        <v>24</v>
      </c>
      <c r="BE103" s="136">
        <f t="shared" ref="BE103" si="3437">AZ103+BB104+BD105</f>
        <v>70</v>
      </c>
      <c r="BF103" s="139" t="str">
        <f t="shared" ref="BF103" si="3438">IF(BE103&gt;=70,"T","TT")</f>
        <v>T</v>
      </c>
      <c r="BG103" s="5">
        <v>79</v>
      </c>
      <c r="BH103" s="25">
        <v>79</v>
      </c>
      <c r="BI103" s="25">
        <v>57</v>
      </c>
      <c r="BJ103" s="6">
        <f t="shared" ref="BJ103" si="3439">ROUND((((BG103)+(2*BH103)+(3*BI103))/6),0)</f>
        <v>68</v>
      </c>
      <c r="BK103" s="6">
        <f t="shared" ref="BK103:BK112" si="3440">ROUND(BJ103*0.2,0)</f>
        <v>14</v>
      </c>
      <c r="BL103" s="6" t="s">
        <v>24</v>
      </c>
      <c r="BM103" s="6" t="s">
        <v>24</v>
      </c>
      <c r="BN103" s="6" t="s">
        <v>24</v>
      </c>
      <c r="BO103" s="6" t="s">
        <v>24</v>
      </c>
      <c r="BP103" s="136">
        <f t="shared" ref="BP103" si="3441">BK103+BM104+BO105</f>
        <v>78</v>
      </c>
      <c r="BQ103" s="133" t="str">
        <f t="shared" ref="BQ103" si="3442">IF(BP103&gt;=75,"T","TT")</f>
        <v>T</v>
      </c>
      <c r="BR103" s="24"/>
      <c r="BS103" s="25"/>
      <c r="BT103" s="25"/>
      <c r="BU103" s="6">
        <v>76</v>
      </c>
      <c r="BV103" s="6">
        <f t="shared" ref="BV103:BV109" si="3443">ROUND(BU103*0.1,0)</f>
        <v>8</v>
      </c>
      <c r="BW103" s="6" t="s">
        <v>24</v>
      </c>
      <c r="BX103" s="6" t="s">
        <v>24</v>
      </c>
      <c r="BY103" s="6" t="s">
        <v>24</v>
      </c>
      <c r="BZ103" s="6" t="s">
        <v>24</v>
      </c>
      <c r="CA103" s="136">
        <f t="shared" ref="CA103" si="3444">BV103+BX104+BZ105</f>
        <v>79</v>
      </c>
      <c r="CB103" s="133" t="str">
        <f t="shared" ref="CB103" si="3445">IF(CA103&gt;=75,"T","TT")</f>
        <v>T</v>
      </c>
      <c r="CC103" s="17">
        <v>81</v>
      </c>
      <c r="CD103" s="6">
        <v>85</v>
      </c>
      <c r="CE103" s="6">
        <v>76</v>
      </c>
      <c r="CF103" s="6">
        <f t="shared" ref="CF103" si="3446">ROUND((((CC103)+(2*CD103)+(3*CE103))/6),0)</f>
        <v>80</v>
      </c>
      <c r="CG103" s="6">
        <f t="shared" ref="CG103:CG112" si="3447">ROUND(CF103*0.8,0)</f>
        <v>64</v>
      </c>
      <c r="CH103" s="6" t="s">
        <v>24</v>
      </c>
      <c r="CI103" s="6" t="s">
        <v>24</v>
      </c>
      <c r="CJ103" s="6" t="s">
        <v>24</v>
      </c>
      <c r="CK103" s="6" t="s">
        <v>24</v>
      </c>
      <c r="CL103" s="136">
        <f t="shared" ref="CL103" si="3448">CG103+CI104+CK105</f>
        <v>80</v>
      </c>
      <c r="CM103" s="133" t="str">
        <f t="shared" ref="CM103" si="3449">IF(CL103&gt;=75,"T","TT")</f>
        <v>T</v>
      </c>
      <c r="CN103" s="24">
        <v>83</v>
      </c>
      <c r="CO103" s="25">
        <v>79</v>
      </c>
      <c r="CP103" s="25">
        <v>66</v>
      </c>
      <c r="CQ103" s="6">
        <f t="shared" ref="CQ103" si="3450">ROUND((((CN103)+(2*CO103)+(3*CP103))/6),0)</f>
        <v>73</v>
      </c>
      <c r="CR103" s="6">
        <f t="shared" si="2958"/>
        <v>51</v>
      </c>
      <c r="CS103" s="6" t="s">
        <v>24</v>
      </c>
      <c r="CT103" s="6" t="s">
        <v>24</v>
      </c>
      <c r="CU103" s="6" t="s">
        <v>24</v>
      </c>
      <c r="CV103" s="6" t="s">
        <v>24</v>
      </c>
      <c r="CW103" s="136">
        <f t="shared" ref="CW103" si="3451">CR103+CT104+CV105</f>
        <v>75</v>
      </c>
      <c r="CX103" s="139" t="str">
        <f t="shared" ref="CX103" si="3452">IF(CW103&gt;=75,"T","TT")</f>
        <v>T</v>
      </c>
      <c r="CY103" s="5">
        <v>79</v>
      </c>
      <c r="CZ103" s="25">
        <v>79</v>
      </c>
      <c r="DA103" s="25">
        <v>78</v>
      </c>
      <c r="DB103" s="6">
        <f t="shared" ref="DB103" si="3453">ROUND((((CY103)+(2*CZ103)+(3*DA103))/6),0)</f>
        <v>79</v>
      </c>
      <c r="DC103" s="6">
        <f t="shared" si="2962"/>
        <v>55</v>
      </c>
      <c r="DD103" s="6" t="s">
        <v>24</v>
      </c>
      <c r="DE103" s="6" t="s">
        <v>24</v>
      </c>
      <c r="DF103" s="6" t="s">
        <v>24</v>
      </c>
      <c r="DG103" s="6" t="s">
        <v>24</v>
      </c>
      <c r="DH103" s="136">
        <f t="shared" ref="DH103" si="3454">DC103+DE104+DG105</f>
        <v>79</v>
      </c>
      <c r="DI103" s="133" t="str">
        <f t="shared" ref="DI103" si="3455">IF(DH103&gt;=75,"T","TT")</f>
        <v>T</v>
      </c>
      <c r="DJ103" s="24">
        <v>83</v>
      </c>
      <c r="DK103" s="25">
        <v>80</v>
      </c>
      <c r="DL103" s="25">
        <v>56</v>
      </c>
      <c r="DM103" s="25">
        <f t="shared" ref="DM103" si="3456">ROUND((((DJ103)+(2*DK103)+(3*DL103))/6),0)</f>
        <v>69</v>
      </c>
      <c r="DN103" s="25">
        <f t="shared" si="3354"/>
        <v>35</v>
      </c>
      <c r="DO103" s="25" t="s">
        <v>24</v>
      </c>
      <c r="DP103" s="25" t="s">
        <v>24</v>
      </c>
      <c r="DQ103" s="25" t="s">
        <v>24</v>
      </c>
      <c r="DR103" s="25" t="s">
        <v>24</v>
      </c>
      <c r="DS103" s="136">
        <f t="shared" ref="DS103" si="3457">DN103+DP104+DR105</f>
        <v>78</v>
      </c>
      <c r="DT103" s="133" t="str">
        <f t="shared" ref="DT103" si="3458">IF(DS103&gt;=75,"T","TT")</f>
        <v>T</v>
      </c>
      <c r="DU103" s="5">
        <v>80</v>
      </c>
      <c r="DV103" s="25">
        <v>78</v>
      </c>
      <c r="DW103" s="25">
        <v>55</v>
      </c>
      <c r="DX103" s="25">
        <f t="shared" ref="DX103" si="3459">ROUND((((DU103)+(2*DV103)+(3*DW103))/6),0)</f>
        <v>67</v>
      </c>
      <c r="DY103" s="25">
        <f t="shared" ref="DY103" si="3460">ROUND(DX103*0.8,0)</f>
        <v>54</v>
      </c>
      <c r="DZ103" s="25" t="s">
        <v>24</v>
      </c>
      <c r="EA103" s="25" t="s">
        <v>24</v>
      </c>
      <c r="EB103" s="25" t="s">
        <v>24</v>
      </c>
      <c r="EC103" s="25" t="s">
        <v>24</v>
      </c>
      <c r="ED103" s="136">
        <f t="shared" ref="ED103" si="3461">DY103+EA104+EC105</f>
        <v>70</v>
      </c>
      <c r="EE103" s="139" t="str">
        <f t="shared" ref="EE103" si="3462">IF(ED103&gt;=70,"T","TT")</f>
        <v>T</v>
      </c>
      <c r="EF103" s="24">
        <v>78</v>
      </c>
      <c r="EG103" s="25">
        <v>73</v>
      </c>
      <c r="EH103" s="25">
        <v>65</v>
      </c>
      <c r="EI103" s="25">
        <f t="shared" ref="EI103" si="3463">ROUND((((EF103)+(2*EG103)+(3*EH103))/6),0)</f>
        <v>70</v>
      </c>
      <c r="EJ103" s="25">
        <f t="shared" si="2974"/>
        <v>42</v>
      </c>
      <c r="EK103" s="25" t="s">
        <v>24</v>
      </c>
      <c r="EL103" s="25" t="s">
        <v>24</v>
      </c>
      <c r="EM103" s="25" t="s">
        <v>24</v>
      </c>
      <c r="EN103" s="25" t="s">
        <v>24</v>
      </c>
      <c r="EO103" s="136">
        <f t="shared" si="2021"/>
        <v>73</v>
      </c>
      <c r="EP103" s="133" t="str">
        <f t="shared" ref="EP103" si="3464">IF(EO103&gt;=70,"T","TT")</f>
        <v>T</v>
      </c>
      <c r="EQ103" s="5">
        <v>80</v>
      </c>
      <c r="ER103" s="5">
        <v>80</v>
      </c>
      <c r="ES103" s="25">
        <v>65</v>
      </c>
      <c r="ET103" s="25">
        <f t="shared" ref="ET103" si="3465">ROUND((((EQ103)+(2*ER103)+(3*ES103))/6),0)</f>
        <v>73</v>
      </c>
      <c r="EU103" s="25">
        <f t="shared" si="2977"/>
        <v>51</v>
      </c>
      <c r="EV103" s="25" t="s">
        <v>24</v>
      </c>
      <c r="EW103" s="25" t="s">
        <v>24</v>
      </c>
      <c r="EX103" s="25" t="s">
        <v>24</v>
      </c>
      <c r="EY103" s="25" t="s">
        <v>24</v>
      </c>
      <c r="EZ103" s="136">
        <f t="shared" ref="EZ103" si="3466">EU103+EW104+EY105</f>
        <v>75</v>
      </c>
      <c r="FA103" s="133" t="str">
        <f t="shared" ref="FA103" si="3467">IF(EZ103&gt;=70,"T","TT")</f>
        <v>T</v>
      </c>
      <c r="FB103" s="72">
        <v>75.5</v>
      </c>
      <c r="FC103" s="56">
        <v>75</v>
      </c>
      <c r="FD103" s="56">
        <v>61</v>
      </c>
      <c r="FE103" s="25">
        <f t="shared" ref="FE103" si="3468">ROUND((((FB103)+(2*FC103)+(3*FD103))/6),0)</f>
        <v>68</v>
      </c>
      <c r="FF103" s="25">
        <f t="shared" si="2981"/>
        <v>20</v>
      </c>
      <c r="FG103" s="25" t="s">
        <v>24</v>
      </c>
      <c r="FH103" s="25" t="s">
        <v>24</v>
      </c>
      <c r="FI103" s="25" t="s">
        <v>24</v>
      </c>
      <c r="FJ103" s="25" t="s">
        <v>24</v>
      </c>
      <c r="FK103" s="136">
        <f t="shared" ref="FK103" si="3469">FF103+FH104+FJ105</f>
        <v>75</v>
      </c>
      <c r="FL103" s="139" t="str">
        <f t="shared" ref="FL103" si="3470">IF(FK103&gt;=75,"T","TT")</f>
        <v>T</v>
      </c>
      <c r="FM103" s="77">
        <v>93.1</v>
      </c>
      <c r="FN103" s="56">
        <v>76</v>
      </c>
      <c r="FO103" s="25">
        <v>64</v>
      </c>
      <c r="FP103" s="25">
        <f t="shared" ref="FP103" si="3471">ROUND((((FM103)+(2*FN103)+(3*FO103))/6),0)</f>
        <v>73</v>
      </c>
      <c r="FQ103" s="25">
        <f t="shared" si="2985"/>
        <v>29</v>
      </c>
      <c r="FR103" s="25" t="s">
        <v>24</v>
      </c>
      <c r="FS103" s="25" t="s">
        <v>24</v>
      </c>
      <c r="FT103" s="25" t="s">
        <v>24</v>
      </c>
      <c r="FU103" s="25" t="s">
        <v>24</v>
      </c>
      <c r="FV103" s="136">
        <f t="shared" ref="FV103" si="3472">FQ103+FS104+FU105</f>
        <v>75</v>
      </c>
      <c r="FW103" s="133" t="str">
        <f t="shared" ref="FW103" si="3473">IF(FV103&gt;=75,"T","TT")</f>
        <v>T</v>
      </c>
      <c r="FX103" s="24">
        <v>82</v>
      </c>
      <c r="FY103" s="25">
        <v>76</v>
      </c>
      <c r="FZ103" s="25">
        <v>98</v>
      </c>
      <c r="GA103" s="25">
        <f t="shared" ref="GA103" si="3474">ROUND((((FX103)+(2*FY103)+(3*FZ103))/6),0)</f>
        <v>88</v>
      </c>
      <c r="GB103" s="25">
        <f t="shared" si="2989"/>
        <v>26</v>
      </c>
      <c r="GC103" s="25" t="s">
        <v>24</v>
      </c>
      <c r="GD103" s="25" t="s">
        <v>24</v>
      </c>
      <c r="GE103" s="25" t="s">
        <v>24</v>
      </c>
      <c r="GF103" s="25" t="s">
        <v>24</v>
      </c>
      <c r="GG103" s="136">
        <f t="shared" ref="GG103" si="3475">GB103+GD104+GF105</f>
        <v>83</v>
      </c>
      <c r="GH103" s="133" t="str">
        <f t="shared" si="2128"/>
        <v>T</v>
      </c>
      <c r="GI103" s="143">
        <f>M103+X103+AI103+AT103+BE103+BP103+CA103+CL103+CW103+DH103+DS103+ED103+EO103+EZ103+FK103+FV103+GG103</f>
        <v>1298</v>
      </c>
      <c r="GJ103" s="146">
        <f t="shared" si="102"/>
        <v>76.352941176470594</v>
      </c>
      <c r="GK103" s="148">
        <f t="shared" ref="GK103" si="3476">17-GL103</f>
        <v>17</v>
      </c>
      <c r="GL103" s="148">
        <f t="shared" ref="GL103" si="3477">COUNTIF(C103:GH103,"TT")</f>
        <v>0</v>
      </c>
      <c r="GM103" s="148" t="str">
        <f t="shared" ref="GM103" si="3478">IF(GL103&lt;=3,"N","TN")</f>
        <v>N</v>
      </c>
      <c r="GN103" s="148">
        <f>RANK(GI103,$GI$7:$GI$138,0)</f>
        <v>21</v>
      </c>
      <c r="GO103" s="127" t="str">
        <f t="shared" ref="GO103" si="3479">IF(AND(AI103&gt;=75,AT103&gt;=75,FV103&gt;=75),"YA","TIDAK")</f>
        <v>YA</v>
      </c>
      <c r="GP103" s="130" t="str">
        <f t="shared" ref="GP103" si="3480">IF(AND(BE103&gt;=70,ED103&gt;=70,EO103&gt;=70,EZ103&gt;=70),"YA","TIDAK")</f>
        <v>YA</v>
      </c>
      <c r="GQ103" s="130" t="str">
        <f t="shared" ref="GQ103" si="3481">IF(AND(CL103&gt;=75,CW103&gt;=75,DH103&gt;=75,DS103&gt;=75),"YA","TIDAK")</f>
        <v>YA</v>
      </c>
      <c r="GR103" s="127"/>
    </row>
    <row r="104" spans="1:200" ht="15.75" customHeight="1" thickBot="1" x14ac:dyDescent="0.3">
      <c r="A104" s="155"/>
      <c r="B104" s="158"/>
      <c r="C104" s="11" t="s">
        <v>4</v>
      </c>
      <c r="D104" s="18">
        <v>77</v>
      </c>
      <c r="E104" s="8">
        <v>75</v>
      </c>
      <c r="F104" s="8">
        <v>78</v>
      </c>
      <c r="G104" s="26" t="s">
        <v>24</v>
      </c>
      <c r="H104" s="8" t="s">
        <v>24</v>
      </c>
      <c r="I104" s="8">
        <f t="shared" ref="I104" si="3482">ROUND((((D104)+(2*E104)+(3*F104))/6),0)</f>
        <v>77</v>
      </c>
      <c r="J104" s="8">
        <f t="shared" si="2998"/>
        <v>19</v>
      </c>
      <c r="K104" s="8" t="s">
        <v>24</v>
      </c>
      <c r="L104" s="8" t="s">
        <v>24</v>
      </c>
      <c r="M104" s="137"/>
      <c r="N104" s="134"/>
      <c r="O104" s="7">
        <v>80</v>
      </c>
      <c r="P104" s="7">
        <v>80</v>
      </c>
      <c r="Q104" s="7">
        <v>80</v>
      </c>
      <c r="R104" s="8" t="s">
        <v>24</v>
      </c>
      <c r="S104" s="8" t="s">
        <v>24</v>
      </c>
      <c r="T104" s="8">
        <f t="shared" ref="T104" si="3483">ROUND((((O104)+(2*P104)+(3*Q104))/6),0)</f>
        <v>80</v>
      </c>
      <c r="U104" s="8">
        <f t="shared" ref="U104:U113" si="3484">ROUND(T104*0.1,0)</f>
        <v>8</v>
      </c>
      <c r="V104" s="8" t="s">
        <v>24</v>
      </c>
      <c r="W104" s="8" t="s">
        <v>24</v>
      </c>
      <c r="X104" s="137"/>
      <c r="Y104" s="134"/>
      <c r="Z104" s="18">
        <v>80</v>
      </c>
      <c r="AA104" s="8">
        <v>79</v>
      </c>
      <c r="AB104" s="8">
        <v>80</v>
      </c>
      <c r="AC104" s="8" t="s">
        <v>24</v>
      </c>
      <c r="AD104" s="8" t="s">
        <v>24</v>
      </c>
      <c r="AE104" s="8">
        <f t="shared" ref="AE104" si="3485">ROUND((((Z104)+(2*AA104)+(3*AB104))/6),0)</f>
        <v>80</v>
      </c>
      <c r="AF104" s="8">
        <f t="shared" si="3002"/>
        <v>40</v>
      </c>
      <c r="AG104" s="8" t="s">
        <v>24</v>
      </c>
      <c r="AH104" s="8" t="s">
        <v>24</v>
      </c>
      <c r="AI104" s="137"/>
      <c r="AJ104" s="134"/>
      <c r="AK104" s="7">
        <v>78</v>
      </c>
      <c r="AL104" s="8">
        <v>80</v>
      </c>
      <c r="AM104" s="8">
        <v>78</v>
      </c>
      <c r="AN104" s="8" t="s">
        <v>24</v>
      </c>
      <c r="AO104" s="8" t="s">
        <v>24</v>
      </c>
      <c r="AP104" s="8">
        <f t="shared" ref="AP104" si="3486">ROUND((((AK104)+(2*AL104)+(3*AM104))/6),0)</f>
        <v>79</v>
      </c>
      <c r="AQ104" s="8">
        <f t="shared" si="3004"/>
        <v>40</v>
      </c>
      <c r="AR104" s="8" t="s">
        <v>24</v>
      </c>
      <c r="AS104" s="8" t="s">
        <v>24</v>
      </c>
      <c r="AT104" s="137"/>
      <c r="AU104" s="134"/>
      <c r="AV104" s="18">
        <v>75</v>
      </c>
      <c r="AW104" s="18">
        <v>75</v>
      </c>
      <c r="AX104" s="18">
        <v>75</v>
      </c>
      <c r="AY104" s="8" t="s">
        <v>24</v>
      </c>
      <c r="AZ104" s="8" t="s">
        <v>24</v>
      </c>
      <c r="BA104" s="8">
        <f t="shared" ref="BA104" si="3487">ROUND((((AV104)+(2*AW104)+(3*AX104))/6),0)</f>
        <v>75</v>
      </c>
      <c r="BB104" s="8">
        <f t="shared" ref="BB104:BB113" si="3488">ROUND(BA104*0.1,0)</f>
        <v>8</v>
      </c>
      <c r="BC104" s="8" t="s">
        <v>24</v>
      </c>
      <c r="BD104" s="8" t="s">
        <v>24</v>
      </c>
      <c r="BE104" s="137"/>
      <c r="BF104" s="140"/>
      <c r="BG104" s="7">
        <v>81</v>
      </c>
      <c r="BH104" s="8">
        <v>79</v>
      </c>
      <c r="BI104" s="8">
        <v>79</v>
      </c>
      <c r="BJ104" s="8" t="s">
        <v>24</v>
      </c>
      <c r="BK104" s="8" t="s">
        <v>24</v>
      </c>
      <c r="BL104" s="8">
        <f t="shared" ref="BL104" si="3489">ROUND((((BG104)+(2*BH104)+(3*BI104))/6),0)</f>
        <v>79</v>
      </c>
      <c r="BM104" s="8">
        <f t="shared" ref="BM104:BM113" si="3490">ROUND(BL104*0.5,0)</f>
        <v>40</v>
      </c>
      <c r="BN104" s="8" t="s">
        <v>24</v>
      </c>
      <c r="BO104" s="8" t="s">
        <v>24</v>
      </c>
      <c r="BP104" s="137"/>
      <c r="BQ104" s="134"/>
      <c r="BR104" s="18"/>
      <c r="BS104" s="8"/>
      <c r="BT104" s="8"/>
      <c r="BU104" s="8" t="s">
        <v>24</v>
      </c>
      <c r="BV104" s="8" t="s">
        <v>24</v>
      </c>
      <c r="BW104" s="8">
        <v>78</v>
      </c>
      <c r="BX104" s="8">
        <f t="shared" ref="BX104:BX110" si="3491">ROUND(BW104*0.5,0)</f>
        <v>39</v>
      </c>
      <c r="BY104" s="8" t="s">
        <v>24</v>
      </c>
      <c r="BZ104" s="8" t="s">
        <v>24</v>
      </c>
      <c r="CA104" s="137"/>
      <c r="CB104" s="134"/>
      <c r="CC104" s="7">
        <v>80</v>
      </c>
      <c r="CD104" s="7">
        <v>80</v>
      </c>
      <c r="CE104" s="7">
        <v>83</v>
      </c>
      <c r="CF104" s="8" t="s">
        <v>24</v>
      </c>
      <c r="CG104" s="8" t="s">
        <v>24</v>
      </c>
      <c r="CH104" s="8">
        <f t="shared" ref="CH104" si="3492">ROUND((((CC104)+(2*CD104)+(3*CE104))/6),0)</f>
        <v>82</v>
      </c>
      <c r="CI104" s="8">
        <f t="shared" ref="CI104:CI113" si="3493">ROUND(CH104*0.1,0)</f>
        <v>8</v>
      </c>
      <c r="CJ104" s="8" t="s">
        <v>24</v>
      </c>
      <c r="CK104" s="8" t="s">
        <v>24</v>
      </c>
      <c r="CL104" s="137"/>
      <c r="CM104" s="134"/>
      <c r="CN104" s="18">
        <v>80</v>
      </c>
      <c r="CO104" s="8">
        <v>78</v>
      </c>
      <c r="CP104" s="8">
        <v>77</v>
      </c>
      <c r="CQ104" s="8" t="s">
        <v>24</v>
      </c>
      <c r="CR104" s="8" t="s">
        <v>24</v>
      </c>
      <c r="CS104" s="8">
        <f t="shared" ref="CS104" si="3494">ROUND((((CN104)+(2*CO104)+(3*CP104))/6),0)</f>
        <v>78</v>
      </c>
      <c r="CT104" s="8">
        <f t="shared" si="3013"/>
        <v>16</v>
      </c>
      <c r="CU104" s="8" t="s">
        <v>24</v>
      </c>
      <c r="CV104" s="8" t="s">
        <v>24</v>
      </c>
      <c r="CW104" s="137"/>
      <c r="CX104" s="140"/>
      <c r="CY104" s="7">
        <v>80</v>
      </c>
      <c r="CZ104" s="8">
        <v>80</v>
      </c>
      <c r="DA104" s="8">
        <v>78</v>
      </c>
      <c r="DB104" s="8" t="s">
        <v>24</v>
      </c>
      <c r="DC104" s="8" t="s">
        <v>24</v>
      </c>
      <c r="DD104" s="8">
        <f t="shared" ref="DD104" si="3495">ROUND((((CY104)+(2*CZ104)+(3*DA104))/6),0)</f>
        <v>79</v>
      </c>
      <c r="DE104" s="8">
        <f t="shared" si="3015"/>
        <v>16</v>
      </c>
      <c r="DF104" s="8" t="s">
        <v>24</v>
      </c>
      <c r="DG104" s="8" t="s">
        <v>24</v>
      </c>
      <c r="DH104" s="137"/>
      <c r="DI104" s="134"/>
      <c r="DJ104" s="18">
        <v>87</v>
      </c>
      <c r="DK104" s="8">
        <v>86</v>
      </c>
      <c r="DL104" s="8">
        <v>86</v>
      </c>
      <c r="DM104" s="8" t="s">
        <v>24</v>
      </c>
      <c r="DN104" s="8" t="s">
        <v>24</v>
      </c>
      <c r="DO104" s="8">
        <f t="shared" ref="DO104" si="3496">ROUND((((DJ104)+(2*DK104)+(3*DL104))/6),0)</f>
        <v>86</v>
      </c>
      <c r="DP104" s="8">
        <f t="shared" si="3394"/>
        <v>17</v>
      </c>
      <c r="DQ104" s="8" t="s">
        <v>24</v>
      </c>
      <c r="DR104" s="8" t="s">
        <v>24</v>
      </c>
      <c r="DS104" s="137"/>
      <c r="DT104" s="134"/>
      <c r="DU104" s="7">
        <v>79</v>
      </c>
      <c r="DV104" s="8">
        <v>78</v>
      </c>
      <c r="DW104" s="8">
        <v>78</v>
      </c>
      <c r="DX104" s="8" t="s">
        <v>24</v>
      </c>
      <c r="DY104" s="8" t="s">
        <v>24</v>
      </c>
      <c r="DZ104" s="8">
        <f t="shared" ref="DZ104" si="3497">ROUND((((DU104)+(2*DV104)+(3*DW104))/6),0)</f>
        <v>78</v>
      </c>
      <c r="EA104" s="8">
        <f t="shared" ref="EA104" si="3498">ROUND(DZ104*0.15,0)</f>
        <v>12</v>
      </c>
      <c r="EB104" s="8" t="s">
        <v>24</v>
      </c>
      <c r="EC104" s="8" t="s">
        <v>24</v>
      </c>
      <c r="ED104" s="137"/>
      <c r="EE104" s="140"/>
      <c r="EF104" s="18">
        <v>78</v>
      </c>
      <c r="EG104" s="8">
        <v>76</v>
      </c>
      <c r="EH104" s="8">
        <v>76</v>
      </c>
      <c r="EI104" s="8" t="s">
        <v>24</v>
      </c>
      <c r="EJ104" s="8" t="s">
        <v>24</v>
      </c>
      <c r="EK104" s="8">
        <f t="shared" ref="EK104" si="3499">ROUND((((EF104)+(2*EG104)+(3*EH104))/6),0)</f>
        <v>76</v>
      </c>
      <c r="EL104" s="8">
        <f t="shared" si="3021"/>
        <v>23</v>
      </c>
      <c r="EM104" s="8" t="s">
        <v>24</v>
      </c>
      <c r="EN104" s="8" t="s">
        <v>24</v>
      </c>
      <c r="EO104" s="137"/>
      <c r="EP104" s="134"/>
      <c r="EQ104" s="7">
        <v>80</v>
      </c>
      <c r="ER104" s="7">
        <v>80</v>
      </c>
      <c r="ES104" s="7">
        <v>80</v>
      </c>
      <c r="ET104" s="8" t="s">
        <v>24</v>
      </c>
      <c r="EU104" s="8" t="s">
        <v>24</v>
      </c>
      <c r="EV104" s="8">
        <f t="shared" ref="EV104" si="3500">ROUND((((EQ104)+(2*ER104)+(3*ES104))/6),0)</f>
        <v>80</v>
      </c>
      <c r="EW104" s="8">
        <f t="shared" si="3023"/>
        <v>16</v>
      </c>
      <c r="EX104" s="8" t="s">
        <v>24</v>
      </c>
      <c r="EY104" s="8" t="s">
        <v>24</v>
      </c>
      <c r="EZ104" s="137"/>
      <c r="FA104" s="134"/>
      <c r="FB104" s="66">
        <v>79.02</v>
      </c>
      <c r="FC104" s="29">
        <v>78.5</v>
      </c>
      <c r="FD104" s="29">
        <v>79.52</v>
      </c>
      <c r="FE104" s="8" t="s">
        <v>24</v>
      </c>
      <c r="FF104" s="8" t="s">
        <v>24</v>
      </c>
      <c r="FG104" s="8">
        <f t="shared" ref="FG104" si="3501">ROUND((((FB104)+(2*FC104)+(3*FD104))/6),0)</f>
        <v>79</v>
      </c>
      <c r="FH104" s="8">
        <f t="shared" si="3025"/>
        <v>40</v>
      </c>
      <c r="FI104" s="8" t="s">
        <v>24</v>
      </c>
      <c r="FJ104" s="8" t="s">
        <v>24</v>
      </c>
      <c r="FK104" s="137"/>
      <c r="FL104" s="140"/>
      <c r="FM104" s="74">
        <v>78.2</v>
      </c>
      <c r="FN104" s="29">
        <v>78</v>
      </c>
      <c r="FO104" s="29">
        <v>78</v>
      </c>
      <c r="FP104" s="8" t="s">
        <v>24</v>
      </c>
      <c r="FQ104" s="8" t="s">
        <v>24</v>
      </c>
      <c r="FR104" s="8">
        <f t="shared" ref="FR104" si="3502">ROUND((((FM104)+(2*FN104)+(3*FO104))/6),0)</f>
        <v>78</v>
      </c>
      <c r="FS104" s="8">
        <f t="shared" si="3027"/>
        <v>31</v>
      </c>
      <c r="FT104" s="8" t="s">
        <v>24</v>
      </c>
      <c r="FU104" s="8" t="s">
        <v>24</v>
      </c>
      <c r="FV104" s="137"/>
      <c r="FW104" s="134"/>
      <c r="FX104" s="18">
        <v>82</v>
      </c>
      <c r="FY104" s="18">
        <v>82</v>
      </c>
      <c r="FZ104" s="18">
        <v>82</v>
      </c>
      <c r="GA104" s="8" t="s">
        <v>24</v>
      </c>
      <c r="GB104" s="8" t="s">
        <v>24</v>
      </c>
      <c r="GC104" s="8">
        <f t="shared" ref="GC104" si="3503">ROUND((((FX104)+(2*FY104)+(3*FZ104))/6),0)</f>
        <v>82</v>
      </c>
      <c r="GD104" s="8">
        <f t="shared" si="3029"/>
        <v>41</v>
      </c>
      <c r="GE104" s="8" t="s">
        <v>24</v>
      </c>
      <c r="GF104" s="8" t="s">
        <v>24</v>
      </c>
      <c r="GG104" s="137"/>
      <c r="GH104" s="134"/>
      <c r="GI104" s="143"/>
      <c r="GJ104" s="146"/>
      <c r="GK104" s="149"/>
      <c r="GL104" s="149"/>
      <c r="GM104" s="149"/>
      <c r="GN104" s="149"/>
      <c r="GO104" s="128"/>
      <c r="GP104" s="131"/>
      <c r="GQ104" s="131"/>
      <c r="GR104" s="128"/>
    </row>
    <row r="105" spans="1:200" ht="15.75" customHeight="1" thickBot="1" x14ac:dyDescent="0.3">
      <c r="A105" s="156"/>
      <c r="B105" s="159"/>
      <c r="C105" s="12" t="s">
        <v>5</v>
      </c>
      <c r="D105" s="22">
        <v>80</v>
      </c>
      <c r="E105" s="23">
        <v>77</v>
      </c>
      <c r="F105" s="23">
        <v>80</v>
      </c>
      <c r="G105" s="26" t="s">
        <v>24</v>
      </c>
      <c r="H105" s="20" t="s">
        <v>24</v>
      </c>
      <c r="I105" s="20" t="s">
        <v>24</v>
      </c>
      <c r="J105" s="20" t="s">
        <v>24</v>
      </c>
      <c r="K105" s="20">
        <f t="shared" ref="K105" si="3504">ROUND((((D105)+(2*E105)+(3*F105))/6),0)</f>
        <v>79</v>
      </c>
      <c r="L105" s="20">
        <f t="shared" si="3031"/>
        <v>28</v>
      </c>
      <c r="M105" s="138"/>
      <c r="N105" s="135"/>
      <c r="O105" s="7">
        <v>85</v>
      </c>
      <c r="P105" s="7">
        <v>80</v>
      </c>
      <c r="Q105" s="7">
        <v>80</v>
      </c>
      <c r="R105" s="20" t="s">
        <v>24</v>
      </c>
      <c r="S105" s="20" t="s">
        <v>24</v>
      </c>
      <c r="T105" s="20" t="s">
        <v>24</v>
      </c>
      <c r="U105" s="20" t="s">
        <v>24</v>
      </c>
      <c r="V105" s="20">
        <f t="shared" ref="V105" si="3505">ROUND((((O105)+(2*P105)+(3*Q105))/6),0)</f>
        <v>81</v>
      </c>
      <c r="W105" s="20">
        <f t="shared" ref="W105:W114" si="3506">ROUND(V105*0.5,0)</f>
        <v>41</v>
      </c>
      <c r="X105" s="138"/>
      <c r="Y105" s="135"/>
      <c r="Z105" s="19">
        <v>83</v>
      </c>
      <c r="AA105" s="20">
        <v>80</v>
      </c>
      <c r="AB105" s="23">
        <v>83</v>
      </c>
      <c r="AC105" s="20" t="s">
        <v>24</v>
      </c>
      <c r="AD105" s="20" t="s">
        <v>24</v>
      </c>
      <c r="AE105" s="20" t="s">
        <v>24</v>
      </c>
      <c r="AF105" s="20" t="s">
        <v>24</v>
      </c>
      <c r="AG105" s="20">
        <f t="shared" ref="AG105" si="3507">ROUND((((Z105)+(2*AA105)+(3*AB105))/6),0)</f>
        <v>82</v>
      </c>
      <c r="AH105" s="20">
        <f t="shared" si="3035"/>
        <v>16</v>
      </c>
      <c r="AI105" s="138"/>
      <c r="AJ105" s="135"/>
      <c r="AK105" s="9">
        <v>80</v>
      </c>
      <c r="AL105" s="9">
        <v>80</v>
      </c>
      <c r="AM105" s="9">
        <v>80</v>
      </c>
      <c r="AN105" s="20" t="s">
        <v>24</v>
      </c>
      <c r="AO105" s="20" t="s">
        <v>24</v>
      </c>
      <c r="AP105" s="20" t="s">
        <v>24</v>
      </c>
      <c r="AQ105" s="20" t="s">
        <v>24</v>
      </c>
      <c r="AR105" s="20">
        <f t="shared" ref="AR105" si="3508">ROUND((((AK105)+(2*AL105)+(3*AM105))/6),0)</f>
        <v>80</v>
      </c>
      <c r="AS105" s="20">
        <f t="shared" si="3037"/>
        <v>16</v>
      </c>
      <c r="AT105" s="138"/>
      <c r="AU105" s="135"/>
      <c r="AV105" s="18">
        <v>75</v>
      </c>
      <c r="AW105" s="18">
        <v>75</v>
      </c>
      <c r="AX105" s="18">
        <v>75</v>
      </c>
      <c r="AY105" s="20" t="s">
        <v>24</v>
      </c>
      <c r="AZ105" s="20" t="s">
        <v>24</v>
      </c>
      <c r="BA105" s="20" t="s">
        <v>24</v>
      </c>
      <c r="BB105" s="20" t="s">
        <v>24</v>
      </c>
      <c r="BC105" s="20">
        <f t="shared" ref="BC105" si="3509">ROUND((((AV105)+(2*AW105)+(3*AX105))/6),0)</f>
        <v>75</v>
      </c>
      <c r="BD105" s="20">
        <f t="shared" ref="BD105:BD114" si="3510">ROUND(BC105*0.2,0)</f>
        <v>15</v>
      </c>
      <c r="BE105" s="138"/>
      <c r="BF105" s="141"/>
      <c r="BG105" s="9">
        <v>79</v>
      </c>
      <c r="BH105" s="23">
        <v>79</v>
      </c>
      <c r="BI105" s="23">
        <v>83</v>
      </c>
      <c r="BJ105" s="23" t="s">
        <v>24</v>
      </c>
      <c r="BK105" s="23" t="s">
        <v>24</v>
      </c>
      <c r="BL105" s="23" t="s">
        <v>24</v>
      </c>
      <c r="BM105" s="23" t="s">
        <v>24</v>
      </c>
      <c r="BN105" s="23">
        <f t="shared" ref="BN105" si="3511">ROUND((((BG105)+(2*BH105)+(3*BI105))/6),0)</f>
        <v>81</v>
      </c>
      <c r="BO105" s="23">
        <f t="shared" ref="BO105:BO114" si="3512">ROUND(BN105*0.3,0)</f>
        <v>24</v>
      </c>
      <c r="BP105" s="138"/>
      <c r="BQ105" s="135"/>
      <c r="BR105" s="22"/>
      <c r="BS105" s="23"/>
      <c r="BT105" s="23"/>
      <c r="BU105" s="23" t="s">
        <v>24</v>
      </c>
      <c r="BV105" s="23" t="s">
        <v>24</v>
      </c>
      <c r="BW105" s="23" t="s">
        <v>24</v>
      </c>
      <c r="BX105" s="23" t="s">
        <v>24</v>
      </c>
      <c r="BY105" s="23">
        <v>79</v>
      </c>
      <c r="BZ105" s="23">
        <f t="shared" ref="BZ105:BZ111" si="3513">ROUND(BY105*0.4,0)</f>
        <v>32</v>
      </c>
      <c r="CA105" s="138"/>
      <c r="CB105" s="135"/>
      <c r="CC105" s="7">
        <v>80</v>
      </c>
      <c r="CD105" s="7">
        <v>80</v>
      </c>
      <c r="CE105" s="7">
        <v>81</v>
      </c>
      <c r="CF105" s="23" t="s">
        <v>24</v>
      </c>
      <c r="CG105" s="23" t="s">
        <v>24</v>
      </c>
      <c r="CH105" s="23" t="s">
        <v>24</v>
      </c>
      <c r="CI105" s="23" t="s">
        <v>24</v>
      </c>
      <c r="CJ105" s="23">
        <f t="shared" ref="CJ105" si="3514">ROUND((((CC105)+(2*CD105)+(3*CE105))/6),0)</f>
        <v>81</v>
      </c>
      <c r="CK105" s="23">
        <f t="shared" ref="CK105:CK114" si="3515">ROUND(CJ105*0.1,0)</f>
        <v>8</v>
      </c>
      <c r="CL105" s="138"/>
      <c r="CM105" s="135"/>
      <c r="CN105" s="22">
        <v>78</v>
      </c>
      <c r="CO105" s="23">
        <v>77</v>
      </c>
      <c r="CP105" s="23">
        <v>76</v>
      </c>
      <c r="CQ105" s="23" t="s">
        <v>24</v>
      </c>
      <c r="CR105" s="23" t="s">
        <v>24</v>
      </c>
      <c r="CS105" s="23" t="s">
        <v>24</v>
      </c>
      <c r="CT105" s="23" t="s">
        <v>24</v>
      </c>
      <c r="CU105" s="23">
        <f t="shared" ref="CU105" si="3516">ROUND((((CN105)+(2*CO105)+(3*CP105))/6),0)</f>
        <v>77</v>
      </c>
      <c r="CV105" s="23">
        <f t="shared" si="3046"/>
        <v>8</v>
      </c>
      <c r="CW105" s="138"/>
      <c r="CX105" s="141"/>
      <c r="CY105" s="9">
        <v>80</v>
      </c>
      <c r="CZ105" s="23">
        <v>80</v>
      </c>
      <c r="DA105" s="23">
        <v>80</v>
      </c>
      <c r="DB105" s="23" t="s">
        <v>24</v>
      </c>
      <c r="DC105" s="23" t="s">
        <v>24</v>
      </c>
      <c r="DD105" s="23" t="s">
        <v>24</v>
      </c>
      <c r="DE105" s="23" t="s">
        <v>24</v>
      </c>
      <c r="DF105" s="23">
        <f t="shared" ref="DF105" si="3517">ROUND((((CY105)+(2*CZ105)+(3*DA105))/6),0)</f>
        <v>80</v>
      </c>
      <c r="DG105" s="23">
        <f t="shared" si="3048"/>
        <v>8</v>
      </c>
      <c r="DH105" s="138"/>
      <c r="DI105" s="135"/>
      <c r="DJ105" s="18">
        <v>87</v>
      </c>
      <c r="DK105" s="8">
        <v>86</v>
      </c>
      <c r="DL105" s="8">
        <v>86</v>
      </c>
      <c r="DM105" s="23" t="s">
        <v>24</v>
      </c>
      <c r="DN105" s="23" t="s">
        <v>24</v>
      </c>
      <c r="DO105" s="23" t="s">
        <v>24</v>
      </c>
      <c r="DP105" s="23" t="s">
        <v>24</v>
      </c>
      <c r="DQ105" s="23">
        <f t="shared" ref="DQ105" si="3518">ROUND((((DJ105)+(2*DK105)+(3*DL105))/6),0)</f>
        <v>86</v>
      </c>
      <c r="DR105" s="23">
        <f t="shared" si="3416"/>
        <v>26</v>
      </c>
      <c r="DS105" s="138"/>
      <c r="DT105" s="135"/>
      <c r="DU105" s="9">
        <v>78</v>
      </c>
      <c r="DV105" s="23">
        <v>78</v>
      </c>
      <c r="DW105" s="23">
        <v>78</v>
      </c>
      <c r="DX105" s="23" t="s">
        <v>24</v>
      </c>
      <c r="DY105" s="23" t="s">
        <v>24</v>
      </c>
      <c r="DZ105" s="23" t="s">
        <v>24</v>
      </c>
      <c r="EA105" s="23" t="s">
        <v>24</v>
      </c>
      <c r="EB105" s="23">
        <f t="shared" ref="EB105" si="3519">ROUND((((DU105)+(2*DV105)+(3*DW105))/6),0)</f>
        <v>78</v>
      </c>
      <c r="EC105" s="23">
        <f t="shared" ref="EC105" si="3520">ROUND(EB105*0.05,0)</f>
        <v>4</v>
      </c>
      <c r="ED105" s="138"/>
      <c r="EE105" s="141"/>
      <c r="EF105" s="22">
        <v>80</v>
      </c>
      <c r="EG105" s="23">
        <v>80</v>
      </c>
      <c r="EH105" s="23">
        <v>78</v>
      </c>
      <c r="EI105" s="23" t="s">
        <v>24</v>
      </c>
      <c r="EJ105" s="23" t="s">
        <v>24</v>
      </c>
      <c r="EK105" s="23" t="s">
        <v>24</v>
      </c>
      <c r="EL105" s="23" t="s">
        <v>24</v>
      </c>
      <c r="EM105" s="23">
        <f t="shared" ref="EM105" si="3521">ROUND((((EF105)+(2*EG105)+(3*EH105))/6),0)</f>
        <v>79</v>
      </c>
      <c r="EN105" s="23">
        <f t="shared" si="3054"/>
        <v>8</v>
      </c>
      <c r="EO105" s="138"/>
      <c r="EP105" s="135"/>
      <c r="EQ105" s="7">
        <v>80</v>
      </c>
      <c r="ER105" s="7">
        <v>80</v>
      </c>
      <c r="ES105" s="7">
        <v>80</v>
      </c>
      <c r="ET105" s="23" t="s">
        <v>24</v>
      </c>
      <c r="EU105" s="23" t="s">
        <v>24</v>
      </c>
      <c r="EV105" s="23" t="s">
        <v>24</v>
      </c>
      <c r="EW105" s="23" t="s">
        <v>24</v>
      </c>
      <c r="EX105" s="23">
        <f t="shared" ref="EX105" si="3522">ROUND((((EQ105)+(2*ER105)+(3*ES105))/6),0)</f>
        <v>80</v>
      </c>
      <c r="EY105" s="23">
        <f t="shared" si="3056"/>
        <v>8</v>
      </c>
      <c r="EZ105" s="138"/>
      <c r="FA105" s="135"/>
      <c r="FB105" s="69">
        <v>75.400000000000006</v>
      </c>
      <c r="FC105" s="70">
        <v>75</v>
      </c>
      <c r="FD105" s="70">
        <v>75.95</v>
      </c>
      <c r="FE105" s="23" t="s">
        <v>24</v>
      </c>
      <c r="FF105" s="23" t="s">
        <v>24</v>
      </c>
      <c r="FG105" s="23" t="s">
        <v>24</v>
      </c>
      <c r="FH105" s="23" t="s">
        <v>24</v>
      </c>
      <c r="FI105" s="23">
        <f t="shared" ref="FI105" si="3523">ROUND((((FB105)+(2*FC105)+(3*FD105))/6),0)</f>
        <v>76</v>
      </c>
      <c r="FJ105" s="23">
        <f t="shared" si="3058"/>
        <v>15</v>
      </c>
      <c r="FK105" s="138"/>
      <c r="FL105" s="141"/>
      <c r="FM105" s="78">
        <v>77.3</v>
      </c>
      <c r="FN105" s="70">
        <v>77</v>
      </c>
      <c r="FO105" s="70">
        <v>77</v>
      </c>
      <c r="FP105" s="23" t="s">
        <v>24</v>
      </c>
      <c r="FQ105" s="23" t="s">
        <v>24</v>
      </c>
      <c r="FR105" s="23" t="s">
        <v>24</v>
      </c>
      <c r="FS105" s="23" t="s">
        <v>24</v>
      </c>
      <c r="FT105" s="23">
        <f t="shared" ref="FT105" si="3524">ROUND((((FM105)+(2*FN105)+(3*FO105))/6),0)</f>
        <v>77</v>
      </c>
      <c r="FU105" s="23">
        <f t="shared" si="3060"/>
        <v>15</v>
      </c>
      <c r="FV105" s="138"/>
      <c r="FW105" s="135"/>
      <c r="FX105" s="22">
        <v>80</v>
      </c>
      <c r="FY105" s="22">
        <v>80</v>
      </c>
      <c r="FZ105" s="22">
        <v>80</v>
      </c>
      <c r="GA105" s="23" t="s">
        <v>24</v>
      </c>
      <c r="GB105" s="23" t="s">
        <v>24</v>
      </c>
      <c r="GC105" s="23" t="s">
        <v>24</v>
      </c>
      <c r="GD105" s="23" t="s">
        <v>24</v>
      </c>
      <c r="GE105" s="23">
        <f t="shared" ref="GE105" si="3525">ROUND((((FX105)+(2*FY105)+(3*FZ105))/6),0)</f>
        <v>80</v>
      </c>
      <c r="GF105" s="23">
        <f t="shared" si="3062"/>
        <v>16</v>
      </c>
      <c r="GG105" s="138"/>
      <c r="GH105" s="135"/>
      <c r="GI105" s="143"/>
      <c r="GJ105" s="146"/>
      <c r="GK105" s="150"/>
      <c r="GL105" s="150"/>
      <c r="GM105" s="150"/>
      <c r="GN105" s="150"/>
      <c r="GO105" s="129"/>
      <c r="GP105" s="132"/>
      <c r="GQ105" s="132"/>
      <c r="GR105" s="129"/>
    </row>
    <row r="106" spans="1:200" ht="15.75" customHeight="1" thickBot="1" x14ac:dyDescent="0.3">
      <c r="A106" s="154">
        <v>34</v>
      </c>
      <c r="B106" s="157" t="s">
        <v>110</v>
      </c>
      <c r="C106" s="10" t="s">
        <v>3</v>
      </c>
      <c r="D106" s="16">
        <v>76</v>
      </c>
      <c r="E106" s="6">
        <v>66</v>
      </c>
      <c r="F106" s="45">
        <v>70</v>
      </c>
      <c r="G106" s="65">
        <f t="shared" si="3319"/>
        <v>70</v>
      </c>
      <c r="H106" s="6">
        <f t="shared" ref="H106" si="3526">ROUND(G106*0.4,0)</f>
        <v>28</v>
      </c>
      <c r="I106" s="6" t="s">
        <v>24</v>
      </c>
      <c r="J106" s="6" t="s">
        <v>24</v>
      </c>
      <c r="K106" s="6" t="s">
        <v>24</v>
      </c>
      <c r="L106" s="6" t="s">
        <v>24</v>
      </c>
      <c r="M106" s="136">
        <f t="shared" ref="M106" si="3527">H106+J107+L108</f>
        <v>75</v>
      </c>
      <c r="N106" s="133" t="str">
        <f t="shared" ref="N106" si="3528">IF(M106&gt;=75,"T","TT")</f>
        <v>T</v>
      </c>
      <c r="O106" s="44"/>
      <c r="P106" s="45"/>
      <c r="Q106" s="62">
        <v>44</v>
      </c>
      <c r="R106" s="6">
        <f t="shared" ref="R106" si="3529">ROUND((((O106)+(2*P106)+(3*Q106))/6),0)</f>
        <v>22</v>
      </c>
      <c r="S106" s="6">
        <f t="shared" si="3426"/>
        <v>9</v>
      </c>
      <c r="T106" s="6" t="s">
        <v>24</v>
      </c>
      <c r="U106" s="6" t="s">
        <v>24</v>
      </c>
      <c r="V106" s="6" t="s">
        <v>24</v>
      </c>
      <c r="W106" s="6" t="s">
        <v>24</v>
      </c>
      <c r="X106" s="136">
        <f t="shared" ref="X106" si="3530">S106+U107+W108</f>
        <v>9</v>
      </c>
      <c r="Y106" s="160" t="str">
        <f t="shared" ref="Y106" si="3531">IF(X106&gt;=75,"T","TT")</f>
        <v>TT</v>
      </c>
      <c r="Z106" s="16">
        <v>78</v>
      </c>
      <c r="AA106" s="6">
        <v>80</v>
      </c>
      <c r="AB106" s="6">
        <v>64</v>
      </c>
      <c r="AC106" s="6">
        <f t="shared" ref="AC106" si="3532">ROUND((((Z106)+(2*AA106)+(3*AB106))/6),0)</f>
        <v>72</v>
      </c>
      <c r="AD106" s="6">
        <f t="shared" ref="AD106" si="3533">ROUND(AC106*0.3,0)</f>
        <v>22</v>
      </c>
      <c r="AE106" s="6" t="s">
        <v>24</v>
      </c>
      <c r="AF106" s="6" t="s">
        <v>24</v>
      </c>
      <c r="AG106" s="6" t="s">
        <v>24</v>
      </c>
      <c r="AH106" s="6" t="s">
        <v>24</v>
      </c>
      <c r="AI106" s="136">
        <f t="shared" ref="AI106" si="3534">AD106+AF107+AH108</f>
        <v>78</v>
      </c>
      <c r="AJ106" s="133" t="str">
        <f t="shared" ref="AJ106" si="3535">IF(AI106&gt;=75,"T","TT")</f>
        <v>T</v>
      </c>
      <c r="AK106" s="17">
        <v>90</v>
      </c>
      <c r="AL106" s="6">
        <v>63</v>
      </c>
      <c r="AM106" s="6">
        <v>82</v>
      </c>
      <c r="AN106" s="6">
        <f t="shared" ref="AN106" si="3536">ROUND((((AK106)+(2*AL106)+(3*AM106))/6),0)</f>
        <v>77</v>
      </c>
      <c r="AO106" s="6">
        <f t="shared" ref="AO106" si="3537">ROUND(AN106*0.3,0)</f>
        <v>23</v>
      </c>
      <c r="AP106" s="6" t="s">
        <v>24</v>
      </c>
      <c r="AQ106" s="6" t="s">
        <v>24</v>
      </c>
      <c r="AR106" s="6" t="s">
        <v>24</v>
      </c>
      <c r="AS106" s="6" t="s">
        <v>24</v>
      </c>
      <c r="AT106" s="136">
        <f t="shared" ref="AT106" si="3538">AO106+AQ107+AS108</f>
        <v>77</v>
      </c>
      <c r="AU106" s="133" t="str">
        <f t="shared" ref="AU106" si="3539">IF(AT106&gt;=75,"T","TT")</f>
        <v>T</v>
      </c>
      <c r="AV106" s="61">
        <v>70</v>
      </c>
      <c r="AW106" s="61">
        <v>70</v>
      </c>
      <c r="AX106" s="62">
        <v>64</v>
      </c>
      <c r="AY106" s="6">
        <f t="shared" ref="AY106" si="3540">ROUND((((AV106)+(2*AW106)+(3*AX106))/6),0)</f>
        <v>67</v>
      </c>
      <c r="AZ106" s="6">
        <f t="shared" si="3436"/>
        <v>47</v>
      </c>
      <c r="BA106" s="6" t="s">
        <v>24</v>
      </c>
      <c r="BB106" s="6" t="s">
        <v>24</v>
      </c>
      <c r="BC106" s="6" t="s">
        <v>24</v>
      </c>
      <c r="BD106" s="6" t="s">
        <v>24</v>
      </c>
      <c r="BE106" s="136">
        <f t="shared" ref="BE106" si="3541">AZ106+BB107+BD108</f>
        <v>70</v>
      </c>
      <c r="BF106" s="139" t="str">
        <f t="shared" ref="BF106" si="3542">IF(BE106&gt;=70,"T","TT")</f>
        <v>T</v>
      </c>
      <c r="BG106" s="17">
        <v>79</v>
      </c>
      <c r="BH106" s="6">
        <v>78</v>
      </c>
      <c r="BI106" s="6">
        <v>67</v>
      </c>
      <c r="BJ106" s="6">
        <f t="shared" ref="BJ106" si="3543">ROUND((((BG106)+(2*BH106)+(3*BI106))/6),0)</f>
        <v>73</v>
      </c>
      <c r="BK106" s="6">
        <f t="shared" si="3440"/>
        <v>15</v>
      </c>
      <c r="BL106" s="6" t="s">
        <v>24</v>
      </c>
      <c r="BM106" s="6" t="s">
        <v>24</v>
      </c>
      <c r="BN106" s="6" t="s">
        <v>24</v>
      </c>
      <c r="BO106" s="6" t="s">
        <v>24</v>
      </c>
      <c r="BP106" s="136">
        <f t="shared" ref="BP106" si="3544">BK106+BM107+BO108</f>
        <v>80</v>
      </c>
      <c r="BQ106" s="133" t="str">
        <f t="shared" ref="BQ106" si="3545">IF(BP106&gt;=75,"T","TT")</f>
        <v>T</v>
      </c>
      <c r="BR106" s="16"/>
      <c r="BS106" s="6"/>
      <c r="BT106" s="6"/>
      <c r="BU106" s="6">
        <v>77</v>
      </c>
      <c r="BV106" s="6">
        <f t="shared" si="3443"/>
        <v>8</v>
      </c>
      <c r="BW106" s="6" t="s">
        <v>24</v>
      </c>
      <c r="BX106" s="6" t="s">
        <v>24</v>
      </c>
      <c r="BY106" s="6" t="s">
        <v>24</v>
      </c>
      <c r="BZ106" s="6" t="s">
        <v>24</v>
      </c>
      <c r="CA106" s="136">
        <f t="shared" ref="CA106" si="3546">BV106+BX107+BZ108</f>
        <v>80</v>
      </c>
      <c r="CB106" s="133" t="str">
        <f t="shared" ref="CB106" si="3547">IF(CA106&gt;=75,"T","TT")</f>
        <v>T</v>
      </c>
      <c r="CC106" s="17">
        <v>79</v>
      </c>
      <c r="CD106" s="6">
        <v>75</v>
      </c>
      <c r="CE106" s="6">
        <v>71</v>
      </c>
      <c r="CF106" s="6">
        <f t="shared" ref="CF106" si="3548">ROUND((((CC106)+(2*CD106)+(3*CE106))/6),0)</f>
        <v>74</v>
      </c>
      <c r="CG106" s="6">
        <f t="shared" si="3447"/>
        <v>59</v>
      </c>
      <c r="CH106" s="6" t="s">
        <v>24</v>
      </c>
      <c r="CI106" s="6" t="s">
        <v>24</v>
      </c>
      <c r="CJ106" s="6" t="s">
        <v>24</v>
      </c>
      <c r="CK106" s="6" t="s">
        <v>24</v>
      </c>
      <c r="CL106" s="136">
        <f t="shared" ref="CL106" si="3549">CG106+CI107+CK108</f>
        <v>75</v>
      </c>
      <c r="CM106" s="133" t="str">
        <f t="shared" ref="CM106" si="3550">IF(CL106&gt;=75,"T","TT")</f>
        <v>T</v>
      </c>
      <c r="CN106" s="16">
        <v>82</v>
      </c>
      <c r="CO106" s="6">
        <v>76</v>
      </c>
      <c r="CP106" s="6">
        <v>67</v>
      </c>
      <c r="CQ106" s="6">
        <f t="shared" ref="CQ106" si="3551">ROUND((((CN106)+(2*CO106)+(3*CP106))/6),0)</f>
        <v>73</v>
      </c>
      <c r="CR106" s="6">
        <f t="shared" si="2958"/>
        <v>51</v>
      </c>
      <c r="CS106" s="6" t="s">
        <v>24</v>
      </c>
      <c r="CT106" s="6" t="s">
        <v>24</v>
      </c>
      <c r="CU106" s="6" t="s">
        <v>24</v>
      </c>
      <c r="CV106" s="6" t="s">
        <v>24</v>
      </c>
      <c r="CW106" s="136">
        <f t="shared" ref="CW106" si="3552">CR106+CT107+CV108</f>
        <v>75</v>
      </c>
      <c r="CX106" s="139" t="str">
        <f t="shared" ref="CX106" si="3553">IF(CW106&gt;=75,"T","TT")</f>
        <v>T</v>
      </c>
      <c r="CY106" s="17">
        <v>79</v>
      </c>
      <c r="CZ106" s="6">
        <v>78</v>
      </c>
      <c r="DA106" s="6">
        <v>72</v>
      </c>
      <c r="DB106" s="6">
        <f t="shared" ref="DB106" si="3554">ROUND((((CY106)+(2*CZ106)+(3*DA106))/6),0)</f>
        <v>75</v>
      </c>
      <c r="DC106" s="6">
        <f t="shared" ref="DC106" si="3555">ROUND(DB106*0.7,0)</f>
        <v>53</v>
      </c>
      <c r="DD106" s="6" t="s">
        <v>24</v>
      </c>
      <c r="DE106" s="6" t="s">
        <v>24</v>
      </c>
      <c r="DF106" s="6" t="s">
        <v>24</v>
      </c>
      <c r="DG106" s="6" t="s">
        <v>24</v>
      </c>
      <c r="DH106" s="136">
        <f t="shared" ref="DH106" si="3556">DC106+DE107+DG108</f>
        <v>77</v>
      </c>
      <c r="DI106" s="133" t="str">
        <f t="shared" ref="DI106" si="3557">IF(DH106&gt;=75,"T","TT")</f>
        <v>T</v>
      </c>
      <c r="DJ106" s="16">
        <v>84</v>
      </c>
      <c r="DK106" s="6">
        <v>75</v>
      </c>
      <c r="DL106" s="6">
        <v>49</v>
      </c>
      <c r="DM106" s="6">
        <f t="shared" ref="DM106" si="3558">ROUND((((DJ106)+(2*DK106)+(3*DL106))/6),0)</f>
        <v>64</v>
      </c>
      <c r="DN106" s="6">
        <f t="shared" si="3354"/>
        <v>32</v>
      </c>
      <c r="DO106" s="6" t="s">
        <v>24</v>
      </c>
      <c r="DP106" s="6" t="s">
        <v>24</v>
      </c>
      <c r="DQ106" s="6" t="s">
        <v>24</v>
      </c>
      <c r="DR106" s="6" t="s">
        <v>24</v>
      </c>
      <c r="DS106" s="136">
        <f t="shared" ref="DS106" si="3559">DN106+DP107+DR108</f>
        <v>75</v>
      </c>
      <c r="DT106" s="139" t="str">
        <f t="shared" ref="DT106" si="3560">IF(DS106&gt;=75,"T","TT")</f>
        <v>T</v>
      </c>
      <c r="DU106" s="17">
        <v>77</v>
      </c>
      <c r="DV106" s="6">
        <v>76</v>
      </c>
      <c r="DW106" s="6">
        <v>61</v>
      </c>
      <c r="DX106" s="6">
        <f t="shared" ref="DX106" si="3561">ROUND((((DU106)+(2*DV106)+(3*DW106))/6),0)</f>
        <v>69</v>
      </c>
      <c r="DY106" s="6">
        <f t="shared" ref="DY106:DY112" si="3562">ROUND(DX106*0.8,0)</f>
        <v>55</v>
      </c>
      <c r="DZ106" s="6" t="s">
        <v>24</v>
      </c>
      <c r="EA106" s="6" t="s">
        <v>24</v>
      </c>
      <c r="EB106" s="6" t="s">
        <v>24</v>
      </c>
      <c r="EC106" s="6" t="s">
        <v>24</v>
      </c>
      <c r="ED106" s="136">
        <f t="shared" ref="ED106" si="3563">DY106+EA107+EC108</f>
        <v>70</v>
      </c>
      <c r="EE106" s="139" t="str">
        <f t="shared" ref="EE106" si="3564">IF(ED106&gt;=70,"T","TT")</f>
        <v>T</v>
      </c>
      <c r="EF106" s="16">
        <v>76</v>
      </c>
      <c r="EG106" s="6">
        <v>75</v>
      </c>
      <c r="EH106" s="6">
        <v>66</v>
      </c>
      <c r="EI106" s="6">
        <f t="shared" ref="EI106" si="3565">ROUND((((EF106)+(2*EG106)+(3*EH106))/6),0)</f>
        <v>71</v>
      </c>
      <c r="EJ106" s="6">
        <f t="shared" si="2974"/>
        <v>43</v>
      </c>
      <c r="EK106" s="6" t="s">
        <v>24</v>
      </c>
      <c r="EL106" s="6" t="s">
        <v>24</v>
      </c>
      <c r="EM106" s="6" t="s">
        <v>24</v>
      </c>
      <c r="EN106" s="6" t="s">
        <v>24</v>
      </c>
      <c r="EO106" s="136">
        <f t="shared" si="2021"/>
        <v>74</v>
      </c>
      <c r="EP106" s="133" t="str">
        <f t="shared" ref="EP106" si="3566">IF(EO106&gt;=70,"T","TT")</f>
        <v>T</v>
      </c>
      <c r="EQ106" s="17">
        <v>70</v>
      </c>
      <c r="ER106" s="17">
        <v>70</v>
      </c>
      <c r="ES106" s="6">
        <v>84</v>
      </c>
      <c r="ET106" s="6">
        <f t="shared" ref="ET106" si="3567">ROUND((((EQ106)+(2*ER106)+(3*ES106))/6),0)</f>
        <v>77</v>
      </c>
      <c r="EU106" s="6">
        <f t="shared" si="2977"/>
        <v>54</v>
      </c>
      <c r="EV106" s="6" t="s">
        <v>24</v>
      </c>
      <c r="EW106" s="6" t="s">
        <v>24</v>
      </c>
      <c r="EX106" s="6" t="s">
        <v>24</v>
      </c>
      <c r="EY106" s="6" t="s">
        <v>24</v>
      </c>
      <c r="EZ106" s="136">
        <f t="shared" ref="EZ106" si="3568">EU106+EW107+EY108</f>
        <v>75</v>
      </c>
      <c r="FA106" s="133" t="str">
        <f t="shared" ref="FA106" si="3569">IF(EZ106&gt;=70,"T","TT")</f>
        <v>T</v>
      </c>
      <c r="FB106" s="71">
        <v>75.5</v>
      </c>
      <c r="FC106" s="26">
        <v>75</v>
      </c>
      <c r="FD106" s="26">
        <v>61</v>
      </c>
      <c r="FE106" s="6">
        <f t="shared" ref="FE106" si="3570">ROUND((((FB106)+(2*FC106)+(3*FD106))/6),0)</f>
        <v>68</v>
      </c>
      <c r="FF106" s="6">
        <f t="shared" si="2981"/>
        <v>20</v>
      </c>
      <c r="FG106" s="6" t="s">
        <v>24</v>
      </c>
      <c r="FH106" s="6" t="s">
        <v>24</v>
      </c>
      <c r="FI106" s="6" t="s">
        <v>24</v>
      </c>
      <c r="FJ106" s="6" t="s">
        <v>24</v>
      </c>
      <c r="FK106" s="136">
        <f t="shared" ref="FK106" si="3571">FF106+FH107+FJ108</f>
        <v>75</v>
      </c>
      <c r="FL106" s="139" t="str">
        <f t="shared" ref="FL106" si="3572">IF(FK106&gt;=75,"T","TT")</f>
        <v>T</v>
      </c>
      <c r="FM106" s="76">
        <v>88.2</v>
      </c>
      <c r="FN106" s="26">
        <v>84</v>
      </c>
      <c r="FO106" s="6">
        <v>76</v>
      </c>
      <c r="FP106" s="6">
        <f t="shared" ref="FP106" si="3573">ROUND((((FM106)+(2*FN106)+(3*FO106))/6),0)</f>
        <v>81</v>
      </c>
      <c r="FQ106" s="6">
        <f t="shared" si="2985"/>
        <v>32</v>
      </c>
      <c r="FR106" s="6" t="s">
        <v>24</v>
      </c>
      <c r="FS106" s="6" t="s">
        <v>24</v>
      </c>
      <c r="FT106" s="6" t="s">
        <v>24</v>
      </c>
      <c r="FU106" s="6" t="s">
        <v>24</v>
      </c>
      <c r="FV106" s="136">
        <f t="shared" ref="FV106" si="3574">FQ106+FS107+FU108</f>
        <v>78</v>
      </c>
      <c r="FW106" s="133" t="str">
        <f t="shared" ref="FW106" si="3575">IF(FV106&gt;=75,"T","TT")</f>
        <v>T</v>
      </c>
      <c r="FX106" s="16">
        <v>82</v>
      </c>
      <c r="FY106" s="6">
        <v>75</v>
      </c>
      <c r="FZ106" s="6">
        <v>46</v>
      </c>
      <c r="GA106" s="6">
        <f t="shared" ref="GA106" si="3576">ROUND((((FX106)+(2*FY106)+(3*FZ106))/6),0)</f>
        <v>62</v>
      </c>
      <c r="GB106" s="6">
        <f t="shared" si="2989"/>
        <v>19</v>
      </c>
      <c r="GC106" s="6" t="s">
        <v>24</v>
      </c>
      <c r="GD106" s="6" t="s">
        <v>24</v>
      </c>
      <c r="GE106" s="6" t="s">
        <v>24</v>
      </c>
      <c r="GF106" s="6" t="s">
        <v>24</v>
      </c>
      <c r="GG106" s="136">
        <f t="shared" ref="GG106" si="3577">GB106+GD107+GF108</f>
        <v>75</v>
      </c>
      <c r="GH106" s="133" t="str">
        <f t="shared" si="2128"/>
        <v>T</v>
      </c>
      <c r="GI106" s="142">
        <f>M106+X106+AI106+AT106+BE106+BP106+CA106+CL106+CW106+DH106+DS106+ED106+EO106+EZ106+FK106+FV106+GG106</f>
        <v>1218</v>
      </c>
      <c r="GJ106" s="145">
        <f t="shared" si="102"/>
        <v>71.647058823529406</v>
      </c>
      <c r="GK106" s="148">
        <f t="shared" ref="GK106" si="3578">17-GL106</f>
        <v>16</v>
      </c>
      <c r="GL106" s="148">
        <f t="shared" ref="GL106" si="3579">COUNTIF(C106:GH106,"TT")</f>
        <v>1</v>
      </c>
      <c r="GM106" s="148" t="str">
        <f t="shared" ref="GM106" si="3580">IF(GL106&lt;=3,"N","TN")</f>
        <v>N</v>
      </c>
      <c r="GN106" s="148">
        <f>RANK(GI106,$GI$7:$GI$138,0)</f>
        <v>44</v>
      </c>
      <c r="GO106" s="127" t="str">
        <f t="shared" ref="GO106" si="3581">IF(AND(AI106&gt;=75,AT106&gt;=75,FV106&gt;=75),"YA","TIDAK")</f>
        <v>YA</v>
      </c>
      <c r="GP106" s="130" t="str">
        <f t="shared" ref="GP106" si="3582">IF(AND(BE106&gt;=70,ED106&gt;=70,EO106&gt;=70,EZ106&gt;=70),"YA","TIDAK")</f>
        <v>YA</v>
      </c>
      <c r="GQ106" s="130" t="str">
        <f t="shared" ref="GQ106" si="3583">IF(AND(CL106&gt;=75,CW106&gt;=75,DH106&gt;=75,DS106&gt;=75),"YA","TIDAK")</f>
        <v>YA</v>
      </c>
      <c r="GR106" s="127"/>
    </row>
    <row r="107" spans="1:200" ht="15.75" customHeight="1" thickBot="1" x14ac:dyDescent="0.3">
      <c r="A107" s="155"/>
      <c r="B107" s="158"/>
      <c r="C107" s="11" t="s">
        <v>4</v>
      </c>
      <c r="D107" s="18">
        <v>78</v>
      </c>
      <c r="E107" s="8">
        <v>75</v>
      </c>
      <c r="F107" s="8">
        <v>78</v>
      </c>
      <c r="G107" s="26" t="s">
        <v>24</v>
      </c>
      <c r="H107" s="8" t="s">
        <v>24</v>
      </c>
      <c r="I107" s="8">
        <f t="shared" ref="I107" si="3584">ROUND((((D107)+(2*E107)+(3*F107))/6),0)</f>
        <v>77</v>
      </c>
      <c r="J107" s="8">
        <f t="shared" ref="J107" si="3585">ROUND(I107*0.25,0)</f>
        <v>19</v>
      </c>
      <c r="K107" s="8" t="s">
        <v>24</v>
      </c>
      <c r="L107" s="8" t="s">
        <v>24</v>
      </c>
      <c r="M107" s="137"/>
      <c r="N107" s="134"/>
      <c r="O107" s="7"/>
      <c r="P107" s="8"/>
      <c r="Q107" s="8"/>
      <c r="R107" s="8" t="s">
        <v>24</v>
      </c>
      <c r="S107" s="8" t="s">
        <v>24</v>
      </c>
      <c r="T107" s="8">
        <f t="shared" ref="T107" si="3586">ROUND((((O107)+(2*P107)+(3*Q107))/6),0)</f>
        <v>0</v>
      </c>
      <c r="U107" s="8">
        <f t="shared" si="3484"/>
        <v>0</v>
      </c>
      <c r="V107" s="8" t="s">
        <v>24</v>
      </c>
      <c r="W107" s="8" t="s">
        <v>24</v>
      </c>
      <c r="X107" s="137"/>
      <c r="Y107" s="161"/>
      <c r="Z107" s="18">
        <v>78</v>
      </c>
      <c r="AA107" s="8">
        <v>78</v>
      </c>
      <c r="AB107" s="8">
        <v>79</v>
      </c>
      <c r="AC107" s="8" t="s">
        <v>24</v>
      </c>
      <c r="AD107" s="8" t="s">
        <v>24</v>
      </c>
      <c r="AE107" s="8">
        <f t="shared" ref="AE107" si="3587">ROUND((((Z107)+(2*AA107)+(3*AB107))/6),0)</f>
        <v>79</v>
      </c>
      <c r="AF107" s="8">
        <f t="shared" ref="AF107" si="3588">ROUND(AE107*0.5,0)</f>
        <v>40</v>
      </c>
      <c r="AG107" s="8" t="s">
        <v>24</v>
      </c>
      <c r="AH107" s="8" t="s">
        <v>24</v>
      </c>
      <c r="AI107" s="137"/>
      <c r="AJ107" s="134"/>
      <c r="AK107" s="7">
        <v>75</v>
      </c>
      <c r="AL107" s="7">
        <v>75</v>
      </c>
      <c r="AM107" s="7">
        <v>75</v>
      </c>
      <c r="AN107" s="8" t="s">
        <v>24</v>
      </c>
      <c r="AO107" s="8" t="s">
        <v>24</v>
      </c>
      <c r="AP107" s="8">
        <f t="shared" ref="AP107" si="3589">ROUND((((AK107)+(2*AL107)+(3*AM107))/6),0)</f>
        <v>75</v>
      </c>
      <c r="AQ107" s="8">
        <f t="shared" ref="AQ107" si="3590">ROUND(AP107*0.5,0)</f>
        <v>38</v>
      </c>
      <c r="AR107" s="8" t="s">
        <v>24</v>
      </c>
      <c r="AS107" s="8" t="s">
        <v>24</v>
      </c>
      <c r="AT107" s="137"/>
      <c r="AU107" s="134"/>
      <c r="AV107" s="18">
        <v>75</v>
      </c>
      <c r="AW107" s="18">
        <v>75</v>
      </c>
      <c r="AX107" s="18">
        <v>75</v>
      </c>
      <c r="AY107" s="8" t="s">
        <v>24</v>
      </c>
      <c r="AZ107" s="8" t="s">
        <v>24</v>
      </c>
      <c r="BA107" s="8">
        <f t="shared" ref="BA107" si="3591">ROUND((((AV107)+(2*AW107)+(3*AX107))/6),0)</f>
        <v>75</v>
      </c>
      <c r="BB107" s="8">
        <f t="shared" si="3488"/>
        <v>8</v>
      </c>
      <c r="BC107" s="8" t="s">
        <v>24</v>
      </c>
      <c r="BD107" s="8" t="s">
        <v>24</v>
      </c>
      <c r="BE107" s="137"/>
      <c r="BF107" s="140"/>
      <c r="BG107" s="7">
        <v>81</v>
      </c>
      <c r="BH107" s="8">
        <v>79</v>
      </c>
      <c r="BI107" s="8">
        <v>80</v>
      </c>
      <c r="BJ107" s="8" t="s">
        <v>24</v>
      </c>
      <c r="BK107" s="8" t="s">
        <v>24</v>
      </c>
      <c r="BL107" s="8">
        <f t="shared" ref="BL107" si="3592">ROUND((((BG107)+(2*BH107)+(3*BI107))/6),0)</f>
        <v>80</v>
      </c>
      <c r="BM107" s="8">
        <f t="shared" si="3490"/>
        <v>40</v>
      </c>
      <c r="BN107" s="8" t="s">
        <v>24</v>
      </c>
      <c r="BO107" s="8" t="s">
        <v>24</v>
      </c>
      <c r="BP107" s="137"/>
      <c r="BQ107" s="134"/>
      <c r="BR107" s="18"/>
      <c r="BS107" s="8"/>
      <c r="BT107" s="8"/>
      <c r="BU107" s="8" t="s">
        <v>24</v>
      </c>
      <c r="BV107" s="8" t="s">
        <v>24</v>
      </c>
      <c r="BW107" s="8">
        <v>79</v>
      </c>
      <c r="BX107" s="8">
        <f t="shared" si="3491"/>
        <v>40</v>
      </c>
      <c r="BY107" s="8" t="s">
        <v>24</v>
      </c>
      <c r="BZ107" s="8" t="s">
        <v>24</v>
      </c>
      <c r="CA107" s="137"/>
      <c r="CB107" s="134"/>
      <c r="CC107" s="7">
        <v>80</v>
      </c>
      <c r="CD107" s="7">
        <v>80</v>
      </c>
      <c r="CE107" s="7">
        <v>85</v>
      </c>
      <c r="CF107" s="8" t="s">
        <v>24</v>
      </c>
      <c r="CG107" s="8" t="s">
        <v>24</v>
      </c>
      <c r="CH107" s="8">
        <f t="shared" ref="CH107" si="3593">ROUND((((CC107)+(2*CD107)+(3*CE107))/6),0)</f>
        <v>83</v>
      </c>
      <c r="CI107" s="8">
        <f t="shared" si="3493"/>
        <v>8</v>
      </c>
      <c r="CJ107" s="8" t="s">
        <v>24</v>
      </c>
      <c r="CK107" s="8" t="s">
        <v>24</v>
      </c>
      <c r="CL107" s="137"/>
      <c r="CM107" s="134"/>
      <c r="CN107" s="18">
        <v>77</v>
      </c>
      <c r="CO107" s="8">
        <v>78</v>
      </c>
      <c r="CP107" s="8">
        <v>80</v>
      </c>
      <c r="CQ107" s="8" t="s">
        <v>24</v>
      </c>
      <c r="CR107" s="8" t="s">
        <v>24</v>
      </c>
      <c r="CS107" s="8">
        <f t="shared" ref="CS107" si="3594">ROUND((((CN107)+(2*CO107)+(3*CP107))/6),0)</f>
        <v>79</v>
      </c>
      <c r="CT107" s="8">
        <f t="shared" si="3013"/>
        <v>16</v>
      </c>
      <c r="CU107" s="8" t="s">
        <v>24</v>
      </c>
      <c r="CV107" s="8" t="s">
        <v>24</v>
      </c>
      <c r="CW107" s="137"/>
      <c r="CX107" s="140"/>
      <c r="CY107" s="7">
        <v>78</v>
      </c>
      <c r="CZ107" s="8">
        <v>78</v>
      </c>
      <c r="DA107" s="8">
        <v>78</v>
      </c>
      <c r="DB107" s="8" t="s">
        <v>24</v>
      </c>
      <c r="DC107" s="8" t="s">
        <v>24</v>
      </c>
      <c r="DD107" s="8">
        <f t="shared" ref="DD107" si="3595">ROUND((((CY107)+(2*CZ107)+(3*DA107))/6),0)</f>
        <v>78</v>
      </c>
      <c r="DE107" s="8">
        <f t="shared" ref="DE107" si="3596">ROUND(DD107*0.2,0)</f>
        <v>16</v>
      </c>
      <c r="DF107" s="8" t="s">
        <v>24</v>
      </c>
      <c r="DG107" s="8" t="s">
        <v>24</v>
      </c>
      <c r="DH107" s="137"/>
      <c r="DI107" s="134"/>
      <c r="DJ107" s="18">
        <v>86</v>
      </c>
      <c r="DK107" s="8">
        <v>83</v>
      </c>
      <c r="DL107" s="8">
        <v>87</v>
      </c>
      <c r="DM107" s="8" t="s">
        <v>24</v>
      </c>
      <c r="DN107" s="8" t="s">
        <v>24</v>
      </c>
      <c r="DO107" s="8">
        <f t="shared" ref="DO107" si="3597">ROUND((((DJ107)+(2*DK107)+(3*DL107))/6),0)</f>
        <v>86</v>
      </c>
      <c r="DP107" s="8">
        <f t="shared" si="3394"/>
        <v>17</v>
      </c>
      <c r="DQ107" s="8" t="s">
        <v>24</v>
      </c>
      <c r="DR107" s="8" t="s">
        <v>24</v>
      </c>
      <c r="DS107" s="137"/>
      <c r="DT107" s="140"/>
      <c r="DU107" s="7">
        <v>76</v>
      </c>
      <c r="DV107" s="7">
        <v>76</v>
      </c>
      <c r="DW107" s="7">
        <v>76</v>
      </c>
      <c r="DX107" s="8" t="s">
        <v>24</v>
      </c>
      <c r="DY107" s="8" t="s">
        <v>24</v>
      </c>
      <c r="DZ107" s="8">
        <f t="shared" ref="DZ107" si="3598">ROUND((((DU107)+(2*DV107)+(3*DW107))/6),0)</f>
        <v>76</v>
      </c>
      <c r="EA107" s="8">
        <f t="shared" ref="EA107:EA113" si="3599">ROUND(DZ107*0.15,0)</f>
        <v>11</v>
      </c>
      <c r="EB107" s="8" t="s">
        <v>24</v>
      </c>
      <c r="EC107" s="8" t="s">
        <v>24</v>
      </c>
      <c r="ED107" s="137"/>
      <c r="EE107" s="140"/>
      <c r="EF107" s="18">
        <v>76</v>
      </c>
      <c r="EG107" s="8">
        <v>78</v>
      </c>
      <c r="EH107" s="8">
        <v>78</v>
      </c>
      <c r="EI107" s="8" t="s">
        <v>24</v>
      </c>
      <c r="EJ107" s="8" t="s">
        <v>24</v>
      </c>
      <c r="EK107" s="8">
        <f t="shared" ref="EK107" si="3600">ROUND((((EF107)+(2*EG107)+(3*EH107))/6),0)</f>
        <v>78</v>
      </c>
      <c r="EL107" s="8">
        <f t="shared" si="3021"/>
        <v>23</v>
      </c>
      <c r="EM107" s="8" t="s">
        <v>24</v>
      </c>
      <c r="EN107" s="8" t="s">
        <v>24</v>
      </c>
      <c r="EO107" s="137"/>
      <c r="EP107" s="134"/>
      <c r="EQ107" s="7">
        <v>71</v>
      </c>
      <c r="ER107" s="7">
        <v>71</v>
      </c>
      <c r="ES107" s="7">
        <v>71</v>
      </c>
      <c r="ET107" s="8" t="s">
        <v>24</v>
      </c>
      <c r="EU107" s="8" t="s">
        <v>24</v>
      </c>
      <c r="EV107" s="8">
        <f t="shared" ref="EV107" si="3601">ROUND((((EQ107)+(2*ER107)+(3*ES107))/6),0)</f>
        <v>71</v>
      </c>
      <c r="EW107" s="8">
        <f t="shared" si="3023"/>
        <v>14</v>
      </c>
      <c r="EX107" s="8" t="s">
        <v>24</v>
      </c>
      <c r="EY107" s="8" t="s">
        <v>24</v>
      </c>
      <c r="EZ107" s="137"/>
      <c r="FA107" s="134"/>
      <c r="FB107" s="66">
        <v>79.52</v>
      </c>
      <c r="FC107" s="29">
        <v>79</v>
      </c>
      <c r="FD107" s="29">
        <v>80.069999999999993</v>
      </c>
      <c r="FE107" s="8" t="s">
        <v>24</v>
      </c>
      <c r="FF107" s="8" t="s">
        <v>24</v>
      </c>
      <c r="FG107" s="8">
        <f t="shared" ref="FG107" si="3602">ROUND((((FB107)+(2*FC107)+(3*FD107))/6),0)</f>
        <v>80</v>
      </c>
      <c r="FH107" s="8">
        <f t="shared" si="3025"/>
        <v>40</v>
      </c>
      <c r="FI107" s="8" t="s">
        <v>24</v>
      </c>
      <c r="FJ107" s="8" t="s">
        <v>24</v>
      </c>
      <c r="FK107" s="137"/>
      <c r="FL107" s="140"/>
      <c r="FM107" s="74">
        <v>78.8</v>
      </c>
      <c r="FN107" s="29">
        <v>78</v>
      </c>
      <c r="FO107" s="29">
        <v>78</v>
      </c>
      <c r="FP107" s="8" t="s">
        <v>24</v>
      </c>
      <c r="FQ107" s="8" t="s">
        <v>24</v>
      </c>
      <c r="FR107" s="8">
        <f t="shared" ref="FR107" si="3603">ROUND((((FM107)+(2*FN107)+(3*FO107))/6),0)</f>
        <v>78</v>
      </c>
      <c r="FS107" s="8">
        <f t="shared" si="3027"/>
        <v>31</v>
      </c>
      <c r="FT107" s="8" t="s">
        <v>24</v>
      </c>
      <c r="FU107" s="8" t="s">
        <v>24</v>
      </c>
      <c r="FV107" s="137"/>
      <c r="FW107" s="134"/>
      <c r="FX107" s="18">
        <v>80</v>
      </c>
      <c r="FY107" s="18">
        <v>80</v>
      </c>
      <c r="FZ107" s="18">
        <v>80</v>
      </c>
      <c r="GA107" s="8" t="s">
        <v>24</v>
      </c>
      <c r="GB107" s="8" t="s">
        <v>24</v>
      </c>
      <c r="GC107" s="8">
        <f t="shared" ref="GC107" si="3604">ROUND((((FX107)+(2*FY107)+(3*FZ107))/6),0)</f>
        <v>80</v>
      </c>
      <c r="GD107" s="8">
        <f t="shared" si="3029"/>
        <v>40</v>
      </c>
      <c r="GE107" s="8" t="s">
        <v>24</v>
      </c>
      <c r="GF107" s="8" t="s">
        <v>24</v>
      </c>
      <c r="GG107" s="137"/>
      <c r="GH107" s="134"/>
      <c r="GI107" s="143"/>
      <c r="GJ107" s="146"/>
      <c r="GK107" s="149"/>
      <c r="GL107" s="149"/>
      <c r="GM107" s="149"/>
      <c r="GN107" s="149"/>
      <c r="GO107" s="128"/>
      <c r="GP107" s="131"/>
      <c r="GQ107" s="131"/>
      <c r="GR107" s="128"/>
    </row>
    <row r="108" spans="1:200" ht="15.75" customHeight="1" thickBot="1" x14ac:dyDescent="0.3">
      <c r="A108" s="156"/>
      <c r="B108" s="159"/>
      <c r="C108" s="12" t="s">
        <v>5</v>
      </c>
      <c r="D108" s="19">
        <v>80</v>
      </c>
      <c r="E108" s="20">
        <v>77</v>
      </c>
      <c r="F108" s="20">
        <v>80</v>
      </c>
      <c r="G108" s="26" t="s">
        <v>24</v>
      </c>
      <c r="H108" s="20" t="s">
        <v>24</v>
      </c>
      <c r="I108" s="20" t="s">
        <v>24</v>
      </c>
      <c r="J108" s="20" t="s">
        <v>24</v>
      </c>
      <c r="K108" s="20">
        <f t="shared" ref="K108" si="3605">ROUND((((D108)+(2*E108)+(3*F108))/6),0)</f>
        <v>79</v>
      </c>
      <c r="L108" s="20">
        <f t="shared" ref="L108" si="3606">ROUND(K108*0.35,0)</f>
        <v>28</v>
      </c>
      <c r="M108" s="138"/>
      <c r="N108" s="135"/>
      <c r="O108" s="21"/>
      <c r="P108" s="20"/>
      <c r="Q108" s="20"/>
      <c r="R108" s="20" t="s">
        <v>24</v>
      </c>
      <c r="S108" s="20" t="s">
        <v>24</v>
      </c>
      <c r="T108" s="20" t="s">
        <v>24</v>
      </c>
      <c r="U108" s="20" t="s">
        <v>24</v>
      </c>
      <c r="V108" s="20">
        <f t="shared" ref="V108" si="3607">ROUND((((O108)+(2*P108)+(3*Q108))/6),0)</f>
        <v>0</v>
      </c>
      <c r="W108" s="20">
        <f t="shared" si="3506"/>
        <v>0</v>
      </c>
      <c r="X108" s="138"/>
      <c r="Y108" s="162"/>
      <c r="Z108" s="19">
        <v>81</v>
      </c>
      <c r="AA108" s="20">
        <v>74</v>
      </c>
      <c r="AB108" s="20">
        <v>80</v>
      </c>
      <c r="AC108" s="20" t="s">
        <v>24</v>
      </c>
      <c r="AD108" s="20" t="s">
        <v>24</v>
      </c>
      <c r="AE108" s="20" t="s">
        <v>24</v>
      </c>
      <c r="AF108" s="20" t="s">
        <v>24</v>
      </c>
      <c r="AG108" s="20">
        <f t="shared" ref="AG108" si="3608">ROUND((((Z108)+(2*AA108)+(3*AB108))/6),0)</f>
        <v>78</v>
      </c>
      <c r="AH108" s="20">
        <f t="shared" ref="AH108" si="3609">ROUND(AG108*0.2,0)</f>
        <v>16</v>
      </c>
      <c r="AI108" s="138"/>
      <c r="AJ108" s="135"/>
      <c r="AK108" s="21">
        <v>80</v>
      </c>
      <c r="AL108" s="21">
        <v>80</v>
      </c>
      <c r="AM108" s="21">
        <v>80</v>
      </c>
      <c r="AN108" s="20" t="s">
        <v>24</v>
      </c>
      <c r="AO108" s="20" t="s">
        <v>24</v>
      </c>
      <c r="AP108" s="20" t="s">
        <v>24</v>
      </c>
      <c r="AQ108" s="20" t="s">
        <v>24</v>
      </c>
      <c r="AR108" s="20">
        <f t="shared" ref="AR108" si="3610">ROUND((((AK108)+(2*AL108)+(3*AM108))/6),0)</f>
        <v>80</v>
      </c>
      <c r="AS108" s="20">
        <f t="shared" ref="AS108" si="3611">ROUND(AR108*0.2,0)</f>
        <v>16</v>
      </c>
      <c r="AT108" s="138"/>
      <c r="AU108" s="135"/>
      <c r="AV108" s="18">
        <v>75</v>
      </c>
      <c r="AW108" s="18">
        <v>75</v>
      </c>
      <c r="AX108" s="18">
        <v>75</v>
      </c>
      <c r="AY108" s="20" t="s">
        <v>24</v>
      </c>
      <c r="AZ108" s="20" t="s">
        <v>24</v>
      </c>
      <c r="BA108" s="20" t="s">
        <v>24</v>
      </c>
      <c r="BB108" s="20" t="s">
        <v>24</v>
      </c>
      <c r="BC108" s="20">
        <f t="shared" ref="BC108" si="3612">ROUND((((AV108)+(2*AW108)+(3*AX108))/6),0)</f>
        <v>75</v>
      </c>
      <c r="BD108" s="20">
        <f t="shared" si="3510"/>
        <v>15</v>
      </c>
      <c r="BE108" s="138"/>
      <c r="BF108" s="141"/>
      <c r="BG108" s="21">
        <v>84</v>
      </c>
      <c r="BH108" s="20">
        <v>81</v>
      </c>
      <c r="BI108" s="20">
        <v>82</v>
      </c>
      <c r="BJ108" s="23" t="s">
        <v>24</v>
      </c>
      <c r="BK108" s="23" t="s">
        <v>24</v>
      </c>
      <c r="BL108" s="23" t="s">
        <v>24</v>
      </c>
      <c r="BM108" s="23" t="s">
        <v>24</v>
      </c>
      <c r="BN108" s="23">
        <f t="shared" ref="BN108" si="3613">ROUND((((BG108)+(2*BH108)+(3*BI108))/6),0)</f>
        <v>82</v>
      </c>
      <c r="BO108" s="23">
        <f t="shared" si="3512"/>
        <v>25</v>
      </c>
      <c r="BP108" s="138"/>
      <c r="BQ108" s="135"/>
      <c r="BR108" s="19"/>
      <c r="BS108" s="20"/>
      <c r="BT108" s="20"/>
      <c r="BU108" s="23" t="s">
        <v>24</v>
      </c>
      <c r="BV108" s="23" t="s">
        <v>24</v>
      </c>
      <c r="BW108" s="23" t="s">
        <v>24</v>
      </c>
      <c r="BX108" s="23" t="s">
        <v>24</v>
      </c>
      <c r="BY108" s="23">
        <v>79</v>
      </c>
      <c r="BZ108" s="23">
        <f t="shared" si="3513"/>
        <v>32</v>
      </c>
      <c r="CA108" s="138"/>
      <c r="CB108" s="135"/>
      <c r="CC108" s="7">
        <v>80</v>
      </c>
      <c r="CD108" s="7">
        <v>80</v>
      </c>
      <c r="CE108" s="7">
        <v>83</v>
      </c>
      <c r="CF108" s="23" t="s">
        <v>24</v>
      </c>
      <c r="CG108" s="23" t="s">
        <v>24</v>
      </c>
      <c r="CH108" s="23" t="s">
        <v>24</v>
      </c>
      <c r="CI108" s="23" t="s">
        <v>24</v>
      </c>
      <c r="CJ108" s="23">
        <f t="shared" ref="CJ108" si="3614">ROUND((((CC108)+(2*CD108)+(3*CE108))/6),0)</f>
        <v>82</v>
      </c>
      <c r="CK108" s="23">
        <f t="shared" si="3515"/>
        <v>8</v>
      </c>
      <c r="CL108" s="138"/>
      <c r="CM108" s="135"/>
      <c r="CN108" s="19">
        <v>80</v>
      </c>
      <c r="CO108" s="20">
        <v>80</v>
      </c>
      <c r="CP108" s="20">
        <v>77</v>
      </c>
      <c r="CQ108" s="23" t="s">
        <v>24</v>
      </c>
      <c r="CR108" s="23" t="s">
        <v>24</v>
      </c>
      <c r="CS108" s="23" t="s">
        <v>24</v>
      </c>
      <c r="CT108" s="23" t="s">
        <v>24</v>
      </c>
      <c r="CU108" s="23">
        <f t="shared" ref="CU108" si="3615">ROUND((((CN108)+(2*CO108)+(3*CP108))/6),0)</f>
        <v>79</v>
      </c>
      <c r="CV108" s="23">
        <f t="shared" si="3046"/>
        <v>8</v>
      </c>
      <c r="CW108" s="138"/>
      <c r="CX108" s="141"/>
      <c r="CY108" s="21">
        <v>78</v>
      </c>
      <c r="CZ108" s="20">
        <v>80</v>
      </c>
      <c r="DA108" s="20">
        <v>80</v>
      </c>
      <c r="DB108" s="23" t="s">
        <v>24</v>
      </c>
      <c r="DC108" s="23" t="s">
        <v>24</v>
      </c>
      <c r="DD108" s="23" t="s">
        <v>24</v>
      </c>
      <c r="DE108" s="23" t="s">
        <v>24</v>
      </c>
      <c r="DF108" s="23">
        <f t="shared" ref="DF108" si="3616">ROUND((((CY108)+(2*CZ108)+(3*DA108))/6),0)</f>
        <v>80</v>
      </c>
      <c r="DG108" s="23">
        <f t="shared" ref="DG108" si="3617">ROUND(DF108*0.1,0)</f>
        <v>8</v>
      </c>
      <c r="DH108" s="138"/>
      <c r="DI108" s="135"/>
      <c r="DJ108" s="18">
        <v>86</v>
      </c>
      <c r="DK108" s="8">
        <v>83</v>
      </c>
      <c r="DL108" s="8">
        <v>87</v>
      </c>
      <c r="DM108" s="20" t="s">
        <v>24</v>
      </c>
      <c r="DN108" s="20" t="s">
        <v>24</v>
      </c>
      <c r="DO108" s="20" t="s">
        <v>24</v>
      </c>
      <c r="DP108" s="20" t="s">
        <v>24</v>
      </c>
      <c r="DQ108" s="20">
        <f t="shared" ref="DQ108" si="3618">ROUND((((DJ108)+(2*DK108)+(3*DL108))/6),0)</f>
        <v>86</v>
      </c>
      <c r="DR108" s="20">
        <f t="shared" si="3416"/>
        <v>26</v>
      </c>
      <c r="DS108" s="138"/>
      <c r="DT108" s="141"/>
      <c r="DU108" s="21">
        <v>75</v>
      </c>
      <c r="DV108" s="21">
        <v>75</v>
      </c>
      <c r="DW108" s="21">
        <v>75</v>
      </c>
      <c r="DX108" s="20" t="s">
        <v>24</v>
      </c>
      <c r="DY108" s="20" t="s">
        <v>24</v>
      </c>
      <c r="DZ108" s="20" t="s">
        <v>24</v>
      </c>
      <c r="EA108" s="20" t="s">
        <v>24</v>
      </c>
      <c r="EB108" s="20">
        <f t="shared" ref="EB108" si="3619">ROUND((((DU108)+(2*DV108)+(3*DW108))/6),0)</f>
        <v>75</v>
      </c>
      <c r="EC108" s="20">
        <f t="shared" ref="EC108:EC114" si="3620">ROUND(EB108*0.05,0)</f>
        <v>4</v>
      </c>
      <c r="ED108" s="138"/>
      <c r="EE108" s="141"/>
      <c r="EF108" s="19">
        <v>80</v>
      </c>
      <c r="EG108" s="20">
        <v>78</v>
      </c>
      <c r="EH108" s="20">
        <v>78</v>
      </c>
      <c r="EI108" s="20" t="s">
        <v>24</v>
      </c>
      <c r="EJ108" s="20" t="s">
        <v>24</v>
      </c>
      <c r="EK108" s="20" t="s">
        <v>24</v>
      </c>
      <c r="EL108" s="20" t="s">
        <v>24</v>
      </c>
      <c r="EM108" s="20">
        <f t="shared" ref="EM108" si="3621">ROUND((((EF108)+(2*EG108)+(3*EH108))/6),0)</f>
        <v>78</v>
      </c>
      <c r="EN108" s="20">
        <f t="shared" si="3054"/>
        <v>8</v>
      </c>
      <c r="EO108" s="138"/>
      <c r="EP108" s="135"/>
      <c r="EQ108" s="21">
        <v>74</v>
      </c>
      <c r="ER108" s="21">
        <v>74</v>
      </c>
      <c r="ES108" s="21">
        <v>74</v>
      </c>
      <c r="ET108" s="20" t="s">
        <v>24</v>
      </c>
      <c r="EU108" s="20" t="s">
        <v>24</v>
      </c>
      <c r="EV108" s="20" t="s">
        <v>24</v>
      </c>
      <c r="EW108" s="20" t="s">
        <v>24</v>
      </c>
      <c r="EX108" s="20">
        <f t="shared" ref="EX108" si="3622">ROUND((((EQ108)+(2*ER108)+(3*ES108))/6),0)</f>
        <v>74</v>
      </c>
      <c r="EY108" s="20">
        <f t="shared" si="3056"/>
        <v>7</v>
      </c>
      <c r="EZ108" s="138"/>
      <c r="FA108" s="135"/>
      <c r="FB108" s="67">
        <v>75.400000000000006</v>
      </c>
      <c r="FC108" s="68">
        <v>75</v>
      </c>
      <c r="FD108" s="68">
        <v>75.900000000000006</v>
      </c>
      <c r="FE108" s="20" t="s">
        <v>24</v>
      </c>
      <c r="FF108" s="20" t="s">
        <v>24</v>
      </c>
      <c r="FG108" s="20" t="s">
        <v>24</v>
      </c>
      <c r="FH108" s="20" t="s">
        <v>24</v>
      </c>
      <c r="FI108" s="20">
        <f t="shared" ref="FI108" si="3623">ROUND((((FB108)+(2*FC108)+(3*FD108))/6),0)</f>
        <v>76</v>
      </c>
      <c r="FJ108" s="20">
        <f t="shared" si="3058"/>
        <v>15</v>
      </c>
      <c r="FK108" s="138"/>
      <c r="FL108" s="141"/>
      <c r="FM108" s="75">
        <v>77.2</v>
      </c>
      <c r="FN108" s="68">
        <v>77</v>
      </c>
      <c r="FO108" s="68">
        <v>77</v>
      </c>
      <c r="FP108" s="20" t="s">
        <v>24</v>
      </c>
      <c r="FQ108" s="20" t="s">
        <v>24</v>
      </c>
      <c r="FR108" s="20" t="s">
        <v>24</v>
      </c>
      <c r="FS108" s="20" t="s">
        <v>24</v>
      </c>
      <c r="FT108" s="20">
        <f t="shared" ref="FT108" si="3624">ROUND((((FM108)+(2*FN108)+(3*FO108))/6),0)</f>
        <v>77</v>
      </c>
      <c r="FU108" s="20">
        <f t="shared" si="3060"/>
        <v>15</v>
      </c>
      <c r="FV108" s="138"/>
      <c r="FW108" s="135"/>
      <c r="FX108" s="18">
        <v>80</v>
      </c>
      <c r="FY108" s="18">
        <v>80</v>
      </c>
      <c r="FZ108" s="18">
        <v>80</v>
      </c>
      <c r="GA108" s="20" t="s">
        <v>24</v>
      </c>
      <c r="GB108" s="20" t="s">
        <v>24</v>
      </c>
      <c r="GC108" s="20" t="s">
        <v>24</v>
      </c>
      <c r="GD108" s="20" t="s">
        <v>24</v>
      </c>
      <c r="GE108" s="20">
        <f t="shared" ref="GE108" si="3625">ROUND((((FX108)+(2*FY108)+(3*FZ108))/6),0)</f>
        <v>80</v>
      </c>
      <c r="GF108" s="20">
        <f t="shared" si="3062"/>
        <v>16</v>
      </c>
      <c r="GG108" s="138"/>
      <c r="GH108" s="135"/>
      <c r="GI108" s="144"/>
      <c r="GJ108" s="147"/>
      <c r="GK108" s="150"/>
      <c r="GL108" s="150"/>
      <c r="GM108" s="150"/>
      <c r="GN108" s="150"/>
      <c r="GO108" s="129"/>
      <c r="GP108" s="132"/>
      <c r="GQ108" s="132"/>
      <c r="GR108" s="129"/>
    </row>
    <row r="109" spans="1:200" ht="15.75" customHeight="1" thickBot="1" x14ac:dyDescent="0.3">
      <c r="A109" s="154">
        <v>35</v>
      </c>
      <c r="B109" s="157" t="s">
        <v>111</v>
      </c>
      <c r="C109" s="10" t="s">
        <v>3</v>
      </c>
      <c r="D109" s="24">
        <v>73</v>
      </c>
      <c r="E109" s="25">
        <v>60</v>
      </c>
      <c r="F109" s="46">
        <v>79</v>
      </c>
      <c r="G109" s="65">
        <f t="shared" si="3319"/>
        <v>72</v>
      </c>
      <c r="H109" s="6">
        <f t="shared" ref="H109:H127" si="3626">ROUND(G109*0.4,0)</f>
        <v>29</v>
      </c>
      <c r="I109" s="6" t="s">
        <v>24</v>
      </c>
      <c r="J109" s="6" t="s">
        <v>24</v>
      </c>
      <c r="K109" s="6" t="s">
        <v>24</v>
      </c>
      <c r="L109" s="6" t="s">
        <v>24</v>
      </c>
      <c r="M109" s="136">
        <f t="shared" ref="M109" si="3627">H109+J110+L111</f>
        <v>75</v>
      </c>
      <c r="N109" s="133" t="str">
        <f t="shared" ref="N109" si="3628">IF(M109&gt;=75,"T","TT")</f>
        <v>T</v>
      </c>
      <c r="O109" s="79">
        <v>80</v>
      </c>
      <c r="P109" s="64">
        <v>80</v>
      </c>
      <c r="Q109" s="64">
        <v>60</v>
      </c>
      <c r="R109" s="6">
        <f t="shared" ref="R109" si="3629">ROUND((((O109)+(2*P109)+(3*Q109))/6),0)</f>
        <v>70</v>
      </c>
      <c r="S109" s="6">
        <f t="shared" si="3426"/>
        <v>28</v>
      </c>
      <c r="T109" s="6" t="s">
        <v>24</v>
      </c>
      <c r="U109" s="6" t="s">
        <v>24</v>
      </c>
      <c r="V109" s="6" t="s">
        <v>24</v>
      </c>
      <c r="W109" s="6" t="s">
        <v>24</v>
      </c>
      <c r="X109" s="136">
        <f t="shared" ref="X109" si="3630">S109+U110+W111</f>
        <v>77</v>
      </c>
      <c r="Y109" s="133" t="str">
        <f t="shared" ref="Y109" si="3631">IF(X109&gt;=75,"T","TT")</f>
        <v>T</v>
      </c>
      <c r="Z109" s="16">
        <v>79</v>
      </c>
      <c r="AA109" s="6">
        <v>79</v>
      </c>
      <c r="AB109" s="25">
        <v>58</v>
      </c>
      <c r="AC109" s="6">
        <f t="shared" ref="AC109" si="3632">ROUND((((Z109)+(2*AA109)+(3*AB109))/6),0)</f>
        <v>69</v>
      </c>
      <c r="AD109" s="6">
        <f t="shared" ref="AD109:AD127" si="3633">ROUND(AC109*0.3,0)</f>
        <v>21</v>
      </c>
      <c r="AE109" s="6" t="s">
        <v>24</v>
      </c>
      <c r="AF109" s="6" t="s">
        <v>24</v>
      </c>
      <c r="AG109" s="6" t="s">
        <v>24</v>
      </c>
      <c r="AH109" s="6" t="s">
        <v>24</v>
      </c>
      <c r="AI109" s="136">
        <f t="shared" ref="AI109" si="3634">AD109+AF110+AH111</f>
        <v>77</v>
      </c>
      <c r="AJ109" s="133" t="str">
        <f t="shared" ref="AJ109" si="3635">IF(AI109&gt;=75,"T","TT")</f>
        <v>T</v>
      </c>
      <c r="AK109" s="5">
        <v>85</v>
      </c>
      <c r="AL109" s="25">
        <v>85</v>
      </c>
      <c r="AM109" s="25">
        <v>94</v>
      </c>
      <c r="AN109" s="6">
        <f t="shared" ref="AN109" si="3636">ROUND((((AK109)+(2*AL109)+(3*AM109))/6),0)</f>
        <v>90</v>
      </c>
      <c r="AO109" s="6">
        <f t="shared" ref="AO109:AO127" si="3637">ROUND(AN109*0.3,0)</f>
        <v>27</v>
      </c>
      <c r="AP109" s="6" t="s">
        <v>24</v>
      </c>
      <c r="AQ109" s="6" t="s">
        <v>24</v>
      </c>
      <c r="AR109" s="6" t="s">
        <v>24</v>
      </c>
      <c r="AS109" s="6" t="s">
        <v>24</v>
      </c>
      <c r="AT109" s="136">
        <f t="shared" ref="AT109" si="3638">AO109+AQ110+AS111</f>
        <v>84</v>
      </c>
      <c r="AU109" s="133" t="str">
        <f t="shared" ref="AU109" si="3639">IF(AT109&gt;=75,"T","TT")</f>
        <v>T</v>
      </c>
      <c r="AV109" s="61">
        <v>79</v>
      </c>
      <c r="AW109" s="61">
        <v>79</v>
      </c>
      <c r="AX109" s="62">
        <v>64</v>
      </c>
      <c r="AY109" s="6">
        <f t="shared" ref="AY109" si="3640">ROUND((((AV109)+(2*AW109)+(3*AX109))/6),0)</f>
        <v>72</v>
      </c>
      <c r="AZ109" s="6">
        <f t="shared" si="3436"/>
        <v>50</v>
      </c>
      <c r="BA109" s="6" t="s">
        <v>24</v>
      </c>
      <c r="BB109" s="6" t="s">
        <v>24</v>
      </c>
      <c r="BC109" s="6" t="s">
        <v>24</v>
      </c>
      <c r="BD109" s="6" t="s">
        <v>24</v>
      </c>
      <c r="BE109" s="136">
        <f t="shared" ref="BE109" si="3641">AZ109+BB110+BD111</f>
        <v>73</v>
      </c>
      <c r="BF109" s="133" t="str">
        <f t="shared" ref="BF109" si="3642">IF(BE109&gt;=70,"T","TT")</f>
        <v>T</v>
      </c>
      <c r="BG109" s="5">
        <v>80</v>
      </c>
      <c r="BH109" s="25">
        <v>80</v>
      </c>
      <c r="BI109" s="25">
        <v>77</v>
      </c>
      <c r="BJ109" s="6">
        <f t="shared" ref="BJ109" si="3643">ROUND((((BG109)+(2*BH109)+(3*BI109))/6),0)</f>
        <v>79</v>
      </c>
      <c r="BK109" s="6">
        <f t="shared" si="3440"/>
        <v>16</v>
      </c>
      <c r="BL109" s="6" t="s">
        <v>24</v>
      </c>
      <c r="BM109" s="6" t="s">
        <v>24</v>
      </c>
      <c r="BN109" s="6" t="s">
        <v>24</v>
      </c>
      <c r="BO109" s="6" t="s">
        <v>24</v>
      </c>
      <c r="BP109" s="136">
        <f t="shared" ref="BP109" si="3644">BK109+BM110+BO111</f>
        <v>82</v>
      </c>
      <c r="BQ109" s="133" t="str">
        <f t="shared" ref="BQ109" si="3645">IF(BP109&gt;=75,"T","TT")</f>
        <v>T</v>
      </c>
      <c r="BR109" s="24"/>
      <c r="BS109" s="25"/>
      <c r="BT109" s="25"/>
      <c r="BU109" s="6">
        <v>78</v>
      </c>
      <c r="BV109" s="6">
        <f t="shared" si="3443"/>
        <v>8</v>
      </c>
      <c r="BW109" s="6" t="s">
        <v>24</v>
      </c>
      <c r="BX109" s="6" t="s">
        <v>24</v>
      </c>
      <c r="BY109" s="6" t="s">
        <v>24</v>
      </c>
      <c r="BZ109" s="6" t="s">
        <v>24</v>
      </c>
      <c r="CA109" s="136">
        <f t="shared" ref="CA109" si="3646">BV109+BX110+BZ111</f>
        <v>80</v>
      </c>
      <c r="CB109" s="133" t="str">
        <f t="shared" ref="CB109" si="3647">IF(CA109&gt;=75,"T","TT")</f>
        <v>T</v>
      </c>
      <c r="CC109" s="17">
        <v>78</v>
      </c>
      <c r="CD109" s="6">
        <v>77</v>
      </c>
      <c r="CE109" s="6">
        <v>82</v>
      </c>
      <c r="CF109" s="6">
        <f t="shared" ref="CF109" si="3648">ROUND((((CC109)+(2*CD109)+(3*CE109))/6),0)</f>
        <v>80</v>
      </c>
      <c r="CG109" s="6">
        <f t="shared" si="3447"/>
        <v>64</v>
      </c>
      <c r="CH109" s="6" t="s">
        <v>24</v>
      </c>
      <c r="CI109" s="6" t="s">
        <v>24</v>
      </c>
      <c r="CJ109" s="6" t="s">
        <v>24</v>
      </c>
      <c r="CK109" s="6" t="s">
        <v>24</v>
      </c>
      <c r="CL109" s="136">
        <f t="shared" ref="CL109" si="3649">CG109+CI110+CK111</f>
        <v>80</v>
      </c>
      <c r="CM109" s="133" t="str">
        <f t="shared" ref="CM109" si="3650">IF(CL109&gt;=75,"T","TT")</f>
        <v>T</v>
      </c>
      <c r="CN109" s="24">
        <v>82</v>
      </c>
      <c r="CO109" s="25">
        <v>85</v>
      </c>
      <c r="CP109" s="25">
        <v>72</v>
      </c>
      <c r="CQ109" s="6">
        <f t="shared" ref="CQ109" si="3651">ROUND((((CN109)+(2*CO109)+(3*CP109))/6),0)</f>
        <v>78</v>
      </c>
      <c r="CR109" s="6">
        <f t="shared" ref="CR109" si="3652">ROUND(CQ109*0.7,0)</f>
        <v>55</v>
      </c>
      <c r="CS109" s="6" t="s">
        <v>24</v>
      </c>
      <c r="CT109" s="6" t="s">
        <v>24</v>
      </c>
      <c r="CU109" s="6" t="s">
        <v>24</v>
      </c>
      <c r="CV109" s="6" t="s">
        <v>24</v>
      </c>
      <c r="CW109" s="136">
        <f t="shared" ref="CW109" si="3653">CR109+CT110+CV111</f>
        <v>79</v>
      </c>
      <c r="CX109" s="133" t="str">
        <f t="shared" ref="CX109" si="3654">IF(CW109&gt;=75,"T","TT")</f>
        <v>T</v>
      </c>
      <c r="CY109" s="5">
        <v>79</v>
      </c>
      <c r="CZ109" s="25">
        <v>79</v>
      </c>
      <c r="DA109" s="25">
        <v>66</v>
      </c>
      <c r="DB109" s="6">
        <f t="shared" ref="DB109" si="3655">ROUND((((CY109)+(2*CZ109)+(3*DA109))/6),0)</f>
        <v>73</v>
      </c>
      <c r="DC109" s="6">
        <f t="shared" ref="DC109:DC127" si="3656">ROUND(DB109*0.7,0)</f>
        <v>51</v>
      </c>
      <c r="DD109" s="6" t="s">
        <v>24</v>
      </c>
      <c r="DE109" s="6" t="s">
        <v>24</v>
      </c>
      <c r="DF109" s="6" t="s">
        <v>24</v>
      </c>
      <c r="DG109" s="6" t="s">
        <v>24</v>
      </c>
      <c r="DH109" s="136">
        <f t="shared" ref="DH109" si="3657">DC109+DE110+DG111</f>
        <v>75</v>
      </c>
      <c r="DI109" s="139" t="str">
        <f t="shared" ref="DI109" si="3658">IF(DH109&gt;=75,"T","TT")</f>
        <v>T</v>
      </c>
      <c r="DJ109" s="24">
        <v>84</v>
      </c>
      <c r="DK109" s="25">
        <v>75</v>
      </c>
      <c r="DL109" s="25">
        <v>59</v>
      </c>
      <c r="DM109" s="25">
        <f t="shared" ref="DM109" si="3659">ROUND((((DJ109)+(2*DK109)+(3*DL109))/6),0)</f>
        <v>69</v>
      </c>
      <c r="DN109" s="25">
        <f t="shared" ref="DN109:DN112" si="3660">ROUND(DM109*0.5,0)</f>
        <v>35</v>
      </c>
      <c r="DO109" s="25" t="s">
        <v>24</v>
      </c>
      <c r="DP109" s="25" t="s">
        <v>24</v>
      </c>
      <c r="DQ109" s="25" t="s">
        <v>24</v>
      </c>
      <c r="DR109" s="25" t="s">
        <v>24</v>
      </c>
      <c r="DS109" s="136">
        <f t="shared" ref="DS109" si="3661">DN109+DP110+DR111</f>
        <v>78</v>
      </c>
      <c r="DT109" s="133" t="str">
        <f t="shared" ref="DT109" si="3662">IF(DS109&gt;=75,"T","TT")</f>
        <v>T</v>
      </c>
      <c r="DU109" s="5">
        <v>76</v>
      </c>
      <c r="DV109" s="25">
        <v>75</v>
      </c>
      <c r="DW109" s="25">
        <v>62</v>
      </c>
      <c r="DX109" s="25">
        <f t="shared" ref="DX109" si="3663">ROUND((((DU109)+(2*DV109)+(3*DW109))/6),0)</f>
        <v>69</v>
      </c>
      <c r="DY109" s="25">
        <f t="shared" si="3562"/>
        <v>55</v>
      </c>
      <c r="DZ109" s="25" t="s">
        <v>24</v>
      </c>
      <c r="EA109" s="25" t="s">
        <v>24</v>
      </c>
      <c r="EB109" s="25" t="s">
        <v>24</v>
      </c>
      <c r="EC109" s="25" t="s">
        <v>24</v>
      </c>
      <c r="ED109" s="136">
        <f t="shared" ref="ED109" si="3664">DY109+EA110+EC111</f>
        <v>70</v>
      </c>
      <c r="EE109" s="139" t="str">
        <f t="shared" ref="EE109" si="3665">IF(ED109&gt;=70,"T","TT")</f>
        <v>T</v>
      </c>
      <c r="EF109" s="24">
        <v>78</v>
      </c>
      <c r="EG109" s="25">
        <v>77</v>
      </c>
      <c r="EH109" s="25">
        <v>63</v>
      </c>
      <c r="EI109" s="25">
        <f t="shared" ref="EI109" si="3666">ROUND((((EF109)+(2*EG109)+(3*EH109))/6),0)</f>
        <v>70</v>
      </c>
      <c r="EJ109" s="25">
        <f t="shared" ref="EJ109" si="3667">ROUND(EI109*0.6,0)</f>
        <v>42</v>
      </c>
      <c r="EK109" s="25" t="s">
        <v>24</v>
      </c>
      <c r="EL109" s="25" t="s">
        <v>24</v>
      </c>
      <c r="EM109" s="25" t="s">
        <v>24</v>
      </c>
      <c r="EN109" s="25" t="s">
        <v>24</v>
      </c>
      <c r="EO109" s="136">
        <f t="shared" si="2021"/>
        <v>73</v>
      </c>
      <c r="EP109" s="133" t="str">
        <f t="shared" ref="EP109" si="3668">IF(EO109&gt;=70,"T","TT")</f>
        <v>T</v>
      </c>
      <c r="EQ109" s="5">
        <v>74</v>
      </c>
      <c r="ER109" s="5">
        <v>74</v>
      </c>
      <c r="ES109" s="25">
        <v>60</v>
      </c>
      <c r="ET109" s="25">
        <f t="shared" ref="ET109" si="3669">ROUND((((EQ109)+(2*ER109)+(3*ES109))/6),0)</f>
        <v>67</v>
      </c>
      <c r="EU109" s="25">
        <f t="shared" ref="EU109" si="3670">ROUND(ET109*0.7,0)</f>
        <v>47</v>
      </c>
      <c r="EV109" s="25" t="s">
        <v>24</v>
      </c>
      <c r="EW109" s="25" t="s">
        <v>24</v>
      </c>
      <c r="EX109" s="25" t="s">
        <v>24</v>
      </c>
      <c r="EY109" s="25" t="s">
        <v>24</v>
      </c>
      <c r="EZ109" s="136">
        <f t="shared" ref="EZ109" si="3671">EU109+EW110+EY111</f>
        <v>70</v>
      </c>
      <c r="FA109" s="139" t="str">
        <f t="shared" ref="FA109" si="3672">IF(EZ109&gt;=70,"T","TT")</f>
        <v>T</v>
      </c>
      <c r="FB109" s="72">
        <v>76.333333333333329</v>
      </c>
      <c r="FC109" s="56">
        <v>75.833333333333329</v>
      </c>
      <c r="FD109" s="56">
        <v>54</v>
      </c>
      <c r="FE109" s="25">
        <f t="shared" ref="FE109" si="3673">ROUND((((FB109)+(2*FC109)+(3*FD109))/6),0)</f>
        <v>65</v>
      </c>
      <c r="FF109" s="25">
        <f t="shared" ref="FF109" si="3674">ROUND(FE109*0.3,0)</f>
        <v>20</v>
      </c>
      <c r="FG109" s="25" t="s">
        <v>24</v>
      </c>
      <c r="FH109" s="25" t="s">
        <v>24</v>
      </c>
      <c r="FI109" s="25" t="s">
        <v>24</v>
      </c>
      <c r="FJ109" s="25" t="s">
        <v>24</v>
      </c>
      <c r="FK109" s="136">
        <f t="shared" ref="FK109" si="3675">FF109+FH110+FJ111</f>
        <v>75</v>
      </c>
      <c r="FL109" s="133" t="str">
        <f t="shared" ref="FL109" si="3676">IF(FK109&gt;=75,"T","TT")</f>
        <v>T</v>
      </c>
      <c r="FM109" s="77">
        <v>88.5</v>
      </c>
      <c r="FN109" s="56">
        <v>78</v>
      </c>
      <c r="FO109" s="25">
        <v>82</v>
      </c>
      <c r="FP109" s="25">
        <f t="shared" ref="FP109" si="3677">ROUND((((FM109)+(2*FN109)+(3*FO109))/6),0)</f>
        <v>82</v>
      </c>
      <c r="FQ109" s="25">
        <f t="shared" si="2985"/>
        <v>33</v>
      </c>
      <c r="FR109" s="25" t="s">
        <v>24</v>
      </c>
      <c r="FS109" s="25" t="s">
        <v>24</v>
      </c>
      <c r="FT109" s="25" t="s">
        <v>24</v>
      </c>
      <c r="FU109" s="25" t="s">
        <v>24</v>
      </c>
      <c r="FV109" s="136">
        <f t="shared" ref="FV109" si="3678">FQ109+FS110+FU111</f>
        <v>79</v>
      </c>
      <c r="FW109" s="133" t="str">
        <f t="shared" ref="FW109" si="3679">IF(FV109&gt;=75,"T","TT")</f>
        <v>T</v>
      </c>
      <c r="FX109" s="24">
        <v>83</v>
      </c>
      <c r="FY109" s="25">
        <v>75</v>
      </c>
      <c r="FZ109" s="25">
        <v>92</v>
      </c>
      <c r="GA109" s="25">
        <f t="shared" ref="GA109" si="3680">ROUND((((FX109)+(2*FY109)+(3*FZ109))/6),0)</f>
        <v>85</v>
      </c>
      <c r="GB109" s="25">
        <f t="shared" si="2989"/>
        <v>26</v>
      </c>
      <c r="GC109" s="25" t="s">
        <v>24</v>
      </c>
      <c r="GD109" s="25" t="s">
        <v>24</v>
      </c>
      <c r="GE109" s="25" t="s">
        <v>24</v>
      </c>
      <c r="GF109" s="25" t="s">
        <v>24</v>
      </c>
      <c r="GG109" s="136">
        <f t="shared" ref="GG109" si="3681">GB109+GD110+GF111</f>
        <v>83</v>
      </c>
      <c r="GH109" s="133" t="str">
        <f t="shared" si="2128"/>
        <v>T</v>
      </c>
      <c r="GI109" s="143">
        <f>M109+X109+AI109+AT109+BE109+BP109+CA109+CL109+CW109+DH109+DS109+ED109+EO109+EZ109+FK109+FV109+GG109</f>
        <v>1310</v>
      </c>
      <c r="GJ109" s="146">
        <f t="shared" si="102"/>
        <v>77.058823529411768</v>
      </c>
      <c r="GK109" s="148">
        <f t="shared" ref="GK109" si="3682">17-GL109</f>
        <v>17</v>
      </c>
      <c r="GL109" s="148">
        <f t="shared" ref="GL109" si="3683">COUNTIF(C109:GH109,"TT")</f>
        <v>0</v>
      </c>
      <c r="GM109" s="148" t="str">
        <f t="shared" ref="GM109" si="3684">IF(GL109&lt;=3,"N","TN")</f>
        <v>N</v>
      </c>
      <c r="GN109" s="148">
        <f>RANK(GI109,$GI$7:$GI$138,0)</f>
        <v>11</v>
      </c>
      <c r="GO109" s="127" t="str">
        <f t="shared" ref="GO109" si="3685">IF(AND(AI109&gt;=75,AT109&gt;=75,FV109&gt;=75),"YA","TIDAK")</f>
        <v>YA</v>
      </c>
      <c r="GP109" s="130" t="str">
        <f t="shared" ref="GP109" si="3686">IF(AND(BE109&gt;=70,ED109&gt;=70,EO109&gt;=70,EZ109&gt;=70),"YA","TIDAK")</f>
        <v>YA</v>
      </c>
      <c r="GQ109" s="130" t="str">
        <f t="shared" ref="GQ109" si="3687">IF(AND(CL109&gt;=75,CW109&gt;=75,DH109&gt;=75,DS109&gt;=75),"YA","TIDAK")</f>
        <v>YA</v>
      </c>
      <c r="GR109" s="127"/>
    </row>
    <row r="110" spans="1:200" ht="15.75" customHeight="1" thickBot="1" x14ac:dyDescent="0.3">
      <c r="A110" s="155"/>
      <c r="B110" s="158"/>
      <c r="C110" s="11" t="s">
        <v>4</v>
      </c>
      <c r="D110" s="18">
        <v>77</v>
      </c>
      <c r="E110" s="8">
        <v>75</v>
      </c>
      <c r="F110" s="8">
        <v>77</v>
      </c>
      <c r="G110" s="26" t="s">
        <v>24</v>
      </c>
      <c r="H110" s="8" t="s">
        <v>24</v>
      </c>
      <c r="I110" s="8">
        <f t="shared" ref="I110" si="3688">ROUND((((D110)+(2*E110)+(3*F110))/6),0)</f>
        <v>76</v>
      </c>
      <c r="J110" s="8">
        <f t="shared" ref="J110:J128" si="3689">ROUND(I110*0.25,0)</f>
        <v>19</v>
      </c>
      <c r="K110" s="8" t="s">
        <v>24</v>
      </c>
      <c r="L110" s="8" t="s">
        <v>24</v>
      </c>
      <c r="M110" s="137"/>
      <c r="N110" s="134"/>
      <c r="O110" s="7">
        <v>80</v>
      </c>
      <c r="P110" s="7">
        <v>85</v>
      </c>
      <c r="Q110" s="7">
        <v>80</v>
      </c>
      <c r="R110" s="8" t="s">
        <v>24</v>
      </c>
      <c r="S110" s="8" t="s">
        <v>24</v>
      </c>
      <c r="T110" s="8">
        <f t="shared" ref="T110" si="3690">ROUND((((O110)+(2*P110)+(3*Q110))/6),0)</f>
        <v>82</v>
      </c>
      <c r="U110" s="8">
        <f t="shared" si="3484"/>
        <v>8</v>
      </c>
      <c r="V110" s="8" t="s">
        <v>24</v>
      </c>
      <c r="W110" s="8" t="s">
        <v>24</v>
      </c>
      <c r="X110" s="137"/>
      <c r="Y110" s="134"/>
      <c r="Z110" s="18">
        <v>80</v>
      </c>
      <c r="AA110" s="8">
        <v>78</v>
      </c>
      <c r="AB110" s="8">
        <v>80</v>
      </c>
      <c r="AC110" s="8" t="s">
        <v>24</v>
      </c>
      <c r="AD110" s="8" t="s">
        <v>24</v>
      </c>
      <c r="AE110" s="8">
        <f t="shared" ref="AE110" si="3691">ROUND((((Z110)+(2*AA110)+(3*AB110))/6),0)</f>
        <v>79</v>
      </c>
      <c r="AF110" s="8">
        <f t="shared" ref="AF110:AF128" si="3692">ROUND(AE110*0.5,0)</f>
        <v>40</v>
      </c>
      <c r="AG110" s="8" t="s">
        <v>24</v>
      </c>
      <c r="AH110" s="8" t="s">
        <v>24</v>
      </c>
      <c r="AI110" s="137"/>
      <c r="AJ110" s="134"/>
      <c r="AK110" s="7">
        <v>78</v>
      </c>
      <c r="AL110" s="8">
        <v>80</v>
      </c>
      <c r="AM110" s="8">
        <v>78</v>
      </c>
      <c r="AN110" s="8" t="s">
        <v>24</v>
      </c>
      <c r="AO110" s="8" t="s">
        <v>24</v>
      </c>
      <c r="AP110" s="8">
        <f t="shared" ref="AP110" si="3693">ROUND((((AK110)+(2*AL110)+(3*AM110))/6),0)</f>
        <v>79</v>
      </c>
      <c r="AQ110" s="8">
        <f t="shared" ref="AQ110:AQ128" si="3694">ROUND(AP110*0.5,0)</f>
        <v>40</v>
      </c>
      <c r="AR110" s="8" t="s">
        <v>24</v>
      </c>
      <c r="AS110" s="8" t="s">
        <v>24</v>
      </c>
      <c r="AT110" s="137"/>
      <c r="AU110" s="134"/>
      <c r="AV110" s="18">
        <v>75</v>
      </c>
      <c r="AW110" s="18">
        <v>75</v>
      </c>
      <c r="AX110" s="18">
        <v>75</v>
      </c>
      <c r="AY110" s="8" t="s">
        <v>24</v>
      </c>
      <c r="AZ110" s="8" t="s">
        <v>24</v>
      </c>
      <c r="BA110" s="8">
        <f t="shared" ref="BA110" si="3695">ROUND((((AV110)+(2*AW110)+(3*AX110))/6),0)</f>
        <v>75</v>
      </c>
      <c r="BB110" s="8">
        <f t="shared" si="3488"/>
        <v>8</v>
      </c>
      <c r="BC110" s="8" t="s">
        <v>24</v>
      </c>
      <c r="BD110" s="8" t="s">
        <v>24</v>
      </c>
      <c r="BE110" s="137"/>
      <c r="BF110" s="134"/>
      <c r="BG110" s="7">
        <v>84</v>
      </c>
      <c r="BH110" s="8">
        <v>84</v>
      </c>
      <c r="BI110" s="8">
        <v>82</v>
      </c>
      <c r="BJ110" s="8" t="s">
        <v>24</v>
      </c>
      <c r="BK110" s="8" t="s">
        <v>24</v>
      </c>
      <c r="BL110" s="8">
        <f t="shared" ref="BL110" si="3696">ROUND((((BG110)+(2*BH110)+(3*BI110))/6),0)</f>
        <v>83</v>
      </c>
      <c r="BM110" s="8">
        <f t="shared" si="3490"/>
        <v>42</v>
      </c>
      <c r="BN110" s="8" t="s">
        <v>24</v>
      </c>
      <c r="BO110" s="8" t="s">
        <v>24</v>
      </c>
      <c r="BP110" s="137"/>
      <c r="BQ110" s="134"/>
      <c r="BR110" s="18"/>
      <c r="BS110" s="8"/>
      <c r="BT110" s="8"/>
      <c r="BU110" s="8" t="s">
        <v>24</v>
      </c>
      <c r="BV110" s="8" t="s">
        <v>24</v>
      </c>
      <c r="BW110" s="8">
        <v>80</v>
      </c>
      <c r="BX110" s="8">
        <f t="shared" si="3491"/>
        <v>40</v>
      </c>
      <c r="BY110" s="8" t="s">
        <v>24</v>
      </c>
      <c r="BZ110" s="8" t="s">
        <v>24</v>
      </c>
      <c r="CA110" s="137"/>
      <c r="CB110" s="134"/>
      <c r="CC110" s="7">
        <v>80</v>
      </c>
      <c r="CD110" s="7">
        <v>80</v>
      </c>
      <c r="CE110" s="7">
        <v>84</v>
      </c>
      <c r="CF110" s="8" t="s">
        <v>24</v>
      </c>
      <c r="CG110" s="8" t="s">
        <v>24</v>
      </c>
      <c r="CH110" s="8">
        <f t="shared" ref="CH110" si="3697">ROUND((((CC110)+(2*CD110)+(3*CE110))/6),0)</f>
        <v>82</v>
      </c>
      <c r="CI110" s="8">
        <f t="shared" si="3493"/>
        <v>8</v>
      </c>
      <c r="CJ110" s="8" t="s">
        <v>24</v>
      </c>
      <c r="CK110" s="8" t="s">
        <v>24</v>
      </c>
      <c r="CL110" s="137"/>
      <c r="CM110" s="134"/>
      <c r="CN110" s="18">
        <v>77</v>
      </c>
      <c r="CO110" s="8">
        <v>78</v>
      </c>
      <c r="CP110" s="8">
        <v>78</v>
      </c>
      <c r="CQ110" s="8" t="s">
        <v>24</v>
      </c>
      <c r="CR110" s="8" t="s">
        <v>24</v>
      </c>
      <c r="CS110" s="8">
        <f t="shared" ref="CS110" si="3698">ROUND((((CN110)+(2*CO110)+(3*CP110))/6),0)</f>
        <v>78</v>
      </c>
      <c r="CT110" s="8">
        <f t="shared" ref="CT110" si="3699">ROUND(CS110*0.2,0)</f>
        <v>16</v>
      </c>
      <c r="CU110" s="8" t="s">
        <v>24</v>
      </c>
      <c r="CV110" s="8" t="s">
        <v>24</v>
      </c>
      <c r="CW110" s="137"/>
      <c r="CX110" s="134"/>
      <c r="CY110" s="7">
        <v>78</v>
      </c>
      <c r="CZ110" s="8">
        <v>78</v>
      </c>
      <c r="DA110" s="8">
        <v>78</v>
      </c>
      <c r="DB110" s="8" t="s">
        <v>24</v>
      </c>
      <c r="DC110" s="8" t="s">
        <v>24</v>
      </c>
      <c r="DD110" s="8">
        <f t="shared" ref="DD110" si="3700">ROUND((((CY110)+(2*CZ110)+(3*DA110))/6),0)</f>
        <v>78</v>
      </c>
      <c r="DE110" s="8">
        <f t="shared" ref="DE110:DE128" si="3701">ROUND(DD110*0.2,0)</f>
        <v>16</v>
      </c>
      <c r="DF110" s="8" t="s">
        <v>24</v>
      </c>
      <c r="DG110" s="8" t="s">
        <v>24</v>
      </c>
      <c r="DH110" s="137"/>
      <c r="DI110" s="140"/>
      <c r="DJ110" s="18">
        <v>85</v>
      </c>
      <c r="DK110" s="18">
        <v>85</v>
      </c>
      <c r="DL110" s="18">
        <v>86</v>
      </c>
      <c r="DM110" s="8" t="s">
        <v>24</v>
      </c>
      <c r="DN110" s="8" t="s">
        <v>24</v>
      </c>
      <c r="DO110" s="8">
        <f t="shared" ref="DO110" si="3702">ROUND((((DJ110)+(2*DK110)+(3*DL110))/6),0)</f>
        <v>86</v>
      </c>
      <c r="DP110" s="8">
        <f t="shared" ref="DP110:DP113" si="3703">ROUND(DO110*0.2,0)</f>
        <v>17</v>
      </c>
      <c r="DQ110" s="8" t="s">
        <v>24</v>
      </c>
      <c r="DR110" s="8" t="s">
        <v>24</v>
      </c>
      <c r="DS110" s="137"/>
      <c r="DT110" s="134"/>
      <c r="DU110" s="7">
        <v>76</v>
      </c>
      <c r="DV110" s="7">
        <v>76</v>
      </c>
      <c r="DW110" s="7">
        <v>76</v>
      </c>
      <c r="DX110" s="8" t="s">
        <v>24</v>
      </c>
      <c r="DY110" s="8" t="s">
        <v>24</v>
      </c>
      <c r="DZ110" s="8">
        <f t="shared" ref="DZ110" si="3704">ROUND((((DU110)+(2*DV110)+(3*DW110))/6),0)</f>
        <v>76</v>
      </c>
      <c r="EA110" s="8">
        <f t="shared" si="3599"/>
        <v>11</v>
      </c>
      <c r="EB110" s="8" t="s">
        <v>24</v>
      </c>
      <c r="EC110" s="8" t="s">
        <v>24</v>
      </c>
      <c r="ED110" s="137"/>
      <c r="EE110" s="140"/>
      <c r="EF110" s="18">
        <v>78</v>
      </c>
      <c r="EG110" s="8">
        <v>78</v>
      </c>
      <c r="EH110" s="8">
        <v>78</v>
      </c>
      <c r="EI110" s="8" t="s">
        <v>24</v>
      </c>
      <c r="EJ110" s="8" t="s">
        <v>24</v>
      </c>
      <c r="EK110" s="8">
        <f t="shared" ref="EK110" si="3705">ROUND((((EF110)+(2*EG110)+(3*EH110))/6),0)</f>
        <v>78</v>
      </c>
      <c r="EL110" s="8">
        <f t="shared" ref="EL110" si="3706">ROUND(EK110*0.3,0)</f>
        <v>23</v>
      </c>
      <c r="EM110" s="8" t="s">
        <v>24</v>
      </c>
      <c r="EN110" s="8" t="s">
        <v>24</v>
      </c>
      <c r="EO110" s="137"/>
      <c r="EP110" s="134"/>
      <c r="EQ110" s="7">
        <v>75</v>
      </c>
      <c r="ER110" s="7">
        <v>75</v>
      </c>
      <c r="ES110" s="7">
        <v>75</v>
      </c>
      <c r="ET110" s="8" t="s">
        <v>24</v>
      </c>
      <c r="EU110" s="8" t="s">
        <v>24</v>
      </c>
      <c r="EV110" s="8">
        <f t="shared" ref="EV110" si="3707">ROUND((((EQ110)+(2*ER110)+(3*ES110))/6),0)</f>
        <v>75</v>
      </c>
      <c r="EW110" s="8">
        <f t="shared" ref="EW110" si="3708">ROUND(EV110*0.2,0)</f>
        <v>15</v>
      </c>
      <c r="EX110" s="8" t="s">
        <v>24</v>
      </c>
      <c r="EY110" s="8" t="s">
        <v>24</v>
      </c>
      <c r="EZ110" s="137"/>
      <c r="FA110" s="140"/>
      <c r="FB110" s="66">
        <v>79.02</v>
      </c>
      <c r="FC110" s="29">
        <v>78.5</v>
      </c>
      <c r="FD110" s="29">
        <v>79.52</v>
      </c>
      <c r="FE110" s="8" t="s">
        <v>24</v>
      </c>
      <c r="FF110" s="8" t="s">
        <v>24</v>
      </c>
      <c r="FG110" s="8">
        <f t="shared" ref="FG110" si="3709">ROUND((((FB110)+(2*FC110)+(3*FD110))/6),0)</f>
        <v>79</v>
      </c>
      <c r="FH110" s="8">
        <f t="shared" ref="FH110" si="3710">ROUND(FG110*0.5,0)</f>
        <v>40</v>
      </c>
      <c r="FI110" s="8" t="s">
        <v>24</v>
      </c>
      <c r="FJ110" s="8" t="s">
        <v>24</v>
      </c>
      <c r="FK110" s="137"/>
      <c r="FL110" s="134"/>
      <c r="FM110" s="74">
        <v>78.400000000000006</v>
      </c>
      <c r="FN110" s="29">
        <v>78</v>
      </c>
      <c r="FO110" s="29">
        <v>78</v>
      </c>
      <c r="FP110" s="8" t="s">
        <v>24</v>
      </c>
      <c r="FQ110" s="8" t="s">
        <v>24</v>
      </c>
      <c r="FR110" s="8">
        <f t="shared" ref="FR110" si="3711">ROUND((((FM110)+(2*FN110)+(3*FO110))/6),0)</f>
        <v>78</v>
      </c>
      <c r="FS110" s="8">
        <f t="shared" si="3027"/>
        <v>31</v>
      </c>
      <c r="FT110" s="8" t="s">
        <v>24</v>
      </c>
      <c r="FU110" s="8" t="s">
        <v>24</v>
      </c>
      <c r="FV110" s="137"/>
      <c r="FW110" s="134"/>
      <c r="FX110" s="18">
        <v>82</v>
      </c>
      <c r="FY110" s="18">
        <v>82</v>
      </c>
      <c r="FZ110" s="18">
        <v>82</v>
      </c>
      <c r="GA110" s="8" t="s">
        <v>24</v>
      </c>
      <c r="GB110" s="8" t="s">
        <v>24</v>
      </c>
      <c r="GC110" s="8">
        <f t="shared" ref="GC110" si="3712">ROUND((((FX110)+(2*FY110)+(3*FZ110))/6),0)</f>
        <v>82</v>
      </c>
      <c r="GD110" s="8">
        <f t="shared" si="3029"/>
        <v>41</v>
      </c>
      <c r="GE110" s="8" t="s">
        <v>24</v>
      </c>
      <c r="GF110" s="8" t="s">
        <v>24</v>
      </c>
      <c r="GG110" s="137"/>
      <c r="GH110" s="134"/>
      <c r="GI110" s="143"/>
      <c r="GJ110" s="146"/>
      <c r="GK110" s="149"/>
      <c r="GL110" s="149"/>
      <c r="GM110" s="149"/>
      <c r="GN110" s="149"/>
      <c r="GO110" s="128"/>
      <c r="GP110" s="131"/>
      <c r="GQ110" s="131"/>
      <c r="GR110" s="128"/>
    </row>
    <row r="111" spans="1:200" ht="15.75" customHeight="1" thickBot="1" x14ac:dyDescent="0.3">
      <c r="A111" s="156"/>
      <c r="B111" s="159"/>
      <c r="C111" s="12" t="s">
        <v>5</v>
      </c>
      <c r="D111" s="22">
        <v>80</v>
      </c>
      <c r="E111" s="23">
        <v>78</v>
      </c>
      <c r="F111" s="23">
        <v>75</v>
      </c>
      <c r="G111" s="26" t="s">
        <v>24</v>
      </c>
      <c r="H111" s="20" t="s">
        <v>24</v>
      </c>
      <c r="I111" s="20" t="s">
        <v>24</v>
      </c>
      <c r="J111" s="20" t="s">
        <v>24</v>
      </c>
      <c r="K111" s="20">
        <f t="shared" ref="K111" si="3713">ROUND((((D111)+(2*E111)+(3*F111))/6),0)</f>
        <v>77</v>
      </c>
      <c r="L111" s="20">
        <f t="shared" ref="L111:L129" si="3714">ROUND(K111*0.35,0)</f>
        <v>27</v>
      </c>
      <c r="M111" s="138"/>
      <c r="N111" s="135"/>
      <c r="O111" s="7">
        <v>85</v>
      </c>
      <c r="P111" s="7">
        <v>83</v>
      </c>
      <c r="Q111" s="7">
        <v>80</v>
      </c>
      <c r="R111" s="20" t="s">
        <v>24</v>
      </c>
      <c r="S111" s="20" t="s">
        <v>24</v>
      </c>
      <c r="T111" s="20" t="s">
        <v>24</v>
      </c>
      <c r="U111" s="20" t="s">
        <v>24</v>
      </c>
      <c r="V111" s="20">
        <f t="shared" ref="V111" si="3715">ROUND((((O111)+(2*P111)+(3*Q111))/6),0)</f>
        <v>82</v>
      </c>
      <c r="W111" s="20">
        <f t="shared" si="3506"/>
        <v>41</v>
      </c>
      <c r="X111" s="138"/>
      <c r="Y111" s="135"/>
      <c r="Z111" s="19">
        <v>82</v>
      </c>
      <c r="AA111" s="20">
        <v>79</v>
      </c>
      <c r="AB111" s="23">
        <v>83</v>
      </c>
      <c r="AC111" s="20" t="s">
        <v>24</v>
      </c>
      <c r="AD111" s="20" t="s">
        <v>24</v>
      </c>
      <c r="AE111" s="20" t="s">
        <v>24</v>
      </c>
      <c r="AF111" s="20" t="s">
        <v>24</v>
      </c>
      <c r="AG111" s="20">
        <f t="shared" ref="AG111" si="3716">ROUND((((Z111)+(2*AA111)+(3*AB111))/6),0)</f>
        <v>82</v>
      </c>
      <c r="AH111" s="20">
        <f t="shared" ref="AH111:AH129" si="3717">ROUND(AG111*0.2,0)</f>
        <v>16</v>
      </c>
      <c r="AI111" s="138"/>
      <c r="AJ111" s="135"/>
      <c r="AK111" s="9">
        <v>85</v>
      </c>
      <c r="AL111" s="9">
        <v>85</v>
      </c>
      <c r="AM111" s="9">
        <v>85</v>
      </c>
      <c r="AN111" s="20" t="s">
        <v>24</v>
      </c>
      <c r="AO111" s="20" t="s">
        <v>24</v>
      </c>
      <c r="AP111" s="20" t="s">
        <v>24</v>
      </c>
      <c r="AQ111" s="20" t="s">
        <v>24</v>
      </c>
      <c r="AR111" s="20">
        <f t="shared" ref="AR111" si="3718">ROUND((((AK111)+(2*AL111)+(3*AM111))/6),0)</f>
        <v>85</v>
      </c>
      <c r="AS111" s="20">
        <f t="shared" ref="AS111:AS129" si="3719">ROUND(AR111*0.2,0)</f>
        <v>17</v>
      </c>
      <c r="AT111" s="138"/>
      <c r="AU111" s="135"/>
      <c r="AV111" s="18">
        <v>75</v>
      </c>
      <c r="AW111" s="18">
        <v>75</v>
      </c>
      <c r="AX111" s="18">
        <v>75</v>
      </c>
      <c r="AY111" s="20" t="s">
        <v>24</v>
      </c>
      <c r="AZ111" s="20" t="s">
        <v>24</v>
      </c>
      <c r="BA111" s="20" t="s">
        <v>24</v>
      </c>
      <c r="BB111" s="20" t="s">
        <v>24</v>
      </c>
      <c r="BC111" s="20">
        <f t="shared" ref="BC111" si="3720">ROUND((((AV111)+(2*AW111)+(3*AX111))/6),0)</f>
        <v>75</v>
      </c>
      <c r="BD111" s="20">
        <f t="shared" si="3510"/>
        <v>15</v>
      </c>
      <c r="BE111" s="138"/>
      <c r="BF111" s="135"/>
      <c r="BG111" s="9">
        <v>80</v>
      </c>
      <c r="BH111" s="23">
        <v>80</v>
      </c>
      <c r="BI111" s="23">
        <v>80</v>
      </c>
      <c r="BJ111" s="23" t="s">
        <v>24</v>
      </c>
      <c r="BK111" s="23" t="s">
        <v>24</v>
      </c>
      <c r="BL111" s="23" t="s">
        <v>24</v>
      </c>
      <c r="BM111" s="23" t="s">
        <v>24</v>
      </c>
      <c r="BN111" s="23">
        <f t="shared" ref="BN111" si="3721">ROUND((((BG111)+(2*BH111)+(3*BI111))/6),0)</f>
        <v>80</v>
      </c>
      <c r="BO111" s="23">
        <f t="shared" si="3512"/>
        <v>24</v>
      </c>
      <c r="BP111" s="138"/>
      <c r="BQ111" s="135"/>
      <c r="BR111" s="22"/>
      <c r="BS111" s="23"/>
      <c r="BT111" s="23"/>
      <c r="BU111" s="23" t="s">
        <v>24</v>
      </c>
      <c r="BV111" s="23" t="s">
        <v>24</v>
      </c>
      <c r="BW111" s="23" t="s">
        <v>24</v>
      </c>
      <c r="BX111" s="23" t="s">
        <v>24</v>
      </c>
      <c r="BY111" s="23">
        <v>79</v>
      </c>
      <c r="BZ111" s="23">
        <f t="shared" si="3513"/>
        <v>32</v>
      </c>
      <c r="CA111" s="138"/>
      <c r="CB111" s="135"/>
      <c r="CC111" s="7">
        <v>80</v>
      </c>
      <c r="CD111" s="7">
        <v>80</v>
      </c>
      <c r="CE111" s="7">
        <v>82</v>
      </c>
      <c r="CF111" s="23" t="s">
        <v>24</v>
      </c>
      <c r="CG111" s="23" t="s">
        <v>24</v>
      </c>
      <c r="CH111" s="23" t="s">
        <v>24</v>
      </c>
      <c r="CI111" s="23" t="s">
        <v>24</v>
      </c>
      <c r="CJ111" s="23">
        <f t="shared" ref="CJ111" si="3722">ROUND((((CC111)+(2*CD111)+(3*CE111))/6),0)</f>
        <v>81</v>
      </c>
      <c r="CK111" s="23">
        <f t="shared" si="3515"/>
        <v>8</v>
      </c>
      <c r="CL111" s="138"/>
      <c r="CM111" s="135"/>
      <c r="CN111" s="22">
        <v>76</v>
      </c>
      <c r="CO111" s="23">
        <v>77</v>
      </c>
      <c r="CP111" s="23">
        <v>78</v>
      </c>
      <c r="CQ111" s="23" t="s">
        <v>24</v>
      </c>
      <c r="CR111" s="23" t="s">
        <v>24</v>
      </c>
      <c r="CS111" s="23" t="s">
        <v>24</v>
      </c>
      <c r="CT111" s="23" t="s">
        <v>24</v>
      </c>
      <c r="CU111" s="23">
        <f t="shared" ref="CU111" si="3723">ROUND((((CN111)+(2*CO111)+(3*CP111))/6),0)</f>
        <v>77</v>
      </c>
      <c r="CV111" s="23">
        <f t="shared" ref="CV111" si="3724">ROUND(CU111*0.1,0)</f>
        <v>8</v>
      </c>
      <c r="CW111" s="138"/>
      <c r="CX111" s="135"/>
      <c r="CY111" s="9">
        <v>80</v>
      </c>
      <c r="CZ111" s="23">
        <v>80</v>
      </c>
      <c r="DA111" s="23">
        <v>80</v>
      </c>
      <c r="DB111" s="23" t="s">
        <v>24</v>
      </c>
      <c r="DC111" s="23" t="s">
        <v>24</v>
      </c>
      <c r="DD111" s="23" t="s">
        <v>24</v>
      </c>
      <c r="DE111" s="23" t="s">
        <v>24</v>
      </c>
      <c r="DF111" s="23">
        <f t="shared" ref="DF111" si="3725">ROUND((((CY111)+(2*CZ111)+(3*DA111))/6),0)</f>
        <v>80</v>
      </c>
      <c r="DG111" s="23">
        <f t="shared" ref="DG111:DG129" si="3726">ROUND(DF111*0.1,0)</f>
        <v>8</v>
      </c>
      <c r="DH111" s="138"/>
      <c r="DI111" s="141"/>
      <c r="DJ111" s="18">
        <v>85</v>
      </c>
      <c r="DK111" s="18">
        <v>85</v>
      </c>
      <c r="DL111" s="18">
        <v>86</v>
      </c>
      <c r="DM111" s="23" t="s">
        <v>24</v>
      </c>
      <c r="DN111" s="23" t="s">
        <v>24</v>
      </c>
      <c r="DO111" s="23" t="s">
        <v>24</v>
      </c>
      <c r="DP111" s="23" t="s">
        <v>24</v>
      </c>
      <c r="DQ111" s="23">
        <f t="shared" ref="DQ111" si="3727">ROUND((((DJ111)+(2*DK111)+(3*DL111))/6),0)</f>
        <v>86</v>
      </c>
      <c r="DR111" s="23">
        <f t="shared" ref="DR111:DR114" si="3728">ROUND(DQ111*0.3,0)</f>
        <v>26</v>
      </c>
      <c r="DS111" s="138"/>
      <c r="DT111" s="135"/>
      <c r="DU111" s="7">
        <v>76</v>
      </c>
      <c r="DV111" s="7">
        <v>76</v>
      </c>
      <c r="DW111" s="7">
        <v>76</v>
      </c>
      <c r="DX111" s="23" t="s">
        <v>24</v>
      </c>
      <c r="DY111" s="23" t="s">
        <v>24</v>
      </c>
      <c r="DZ111" s="23" t="s">
        <v>24</v>
      </c>
      <c r="EA111" s="23" t="s">
        <v>24</v>
      </c>
      <c r="EB111" s="23">
        <f t="shared" ref="EB111" si="3729">ROUND((((DU111)+(2*DV111)+(3*DW111))/6),0)</f>
        <v>76</v>
      </c>
      <c r="EC111" s="23">
        <f t="shared" si="3620"/>
        <v>4</v>
      </c>
      <c r="ED111" s="138"/>
      <c r="EE111" s="141"/>
      <c r="EF111" s="22">
        <v>78</v>
      </c>
      <c r="EG111" s="23">
        <v>78</v>
      </c>
      <c r="EH111" s="23">
        <v>78</v>
      </c>
      <c r="EI111" s="23" t="s">
        <v>24</v>
      </c>
      <c r="EJ111" s="23" t="s">
        <v>24</v>
      </c>
      <c r="EK111" s="23" t="s">
        <v>24</v>
      </c>
      <c r="EL111" s="23" t="s">
        <v>24</v>
      </c>
      <c r="EM111" s="23">
        <f t="shared" ref="EM111" si="3730">ROUND((((EF111)+(2*EG111)+(3*EH111))/6),0)</f>
        <v>78</v>
      </c>
      <c r="EN111" s="23">
        <f t="shared" ref="EN111" si="3731">ROUND(EM111*0.1,0)</f>
        <v>8</v>
      </c>
      <c r="EO111" s="138"/>
      <c r="EP111" s="135"/>
      <c r="EQ111" s="9">
        <v>77</v>
      </c>
      <c r="ER111" s="9">
        <v>77</v>
      </c>
      <c r="ES111" s="9">
        <v>77</v>
      </c>
      <c r="ET111" s="23" t="s">
        <v>24</v>
      </c>
      <c r="EU111" s="23" t="s">
        <v>24</v>
      </c>
      <c r="EV111" s="23" t="s">
        <v>24</v>
      </c>
      <c r="EW111" s="23" t="s">
        <v>24</v>
      </c>
      <c r="EX111" s="23">
        <f t="shared" ref="EX111" si="3732">ROUND((((EQ111)+(2*ER111)+(3*ES111))/6),0)</f>
        <v>77</v>
      </c>
      <c r="EY111" s="23">
        <f t="shared" ref="EY111" si="3733">ROUND(EX111*0.1,0)</f>
        <v>8</v>
      </c>
      <c r="EZ111" s="138"/>
      <c r="FA111" s="141"/>
      <c r="FB111" s="69">
        <v>75.400000000000006</v>
      </c>
      <c r="FC111" s="70">
        <v>75</v>
      </c>
      <c r="FD111" s="70">
        <v>75.95</v>
      </c>
      <c r="FE111" s="23" t="s">
        <v>24</v>
      </c>
      <c r="FF111" s="23" t="s">
        <v>24</v>
      </c>
      <c r="FG111" s="23" t="s">
        <v>24</v>
      </c>
      <c r="FH111" s="23" t="s">
        <v>24</v>
      </c>
      <c r="FI111" s="23">
        <f t="shared" ref="FI111" si="3734">ROUND((((FB111)+(2*FC111)+(3*FD111))/6),0)</f>
        <v>76</v>
      </c>
      <c r="FJ111" s="23">
        <f t="shared" ref="FJ111" si="3735">ROUND(FI111*0.2,0)</f>
        <v>15</v>
      </c>
      <c r="FK111" s="138"/>
      <c r="FL111" s="135"/>
      <c r="FM111" s="78">
        <v>77.599999999999994</v>
      </c>
      <c r="FN111" s="70">
        <v>77</v>
      </c>
      <c r="FO111" s="70">
        <v>77</v>
      </c>
      <c r="FP111" s="23" t="s">
        <v>24</v>
      </c>
      <c r="FQ111" s="23" t="s">
        <v>24</v>
      </c>
      <c r="FR111" s="23" t="s">
        <v>24</v>
      </c>
      <c r="FS111" s="23" t="s">
        <v>24</v>
      </c>
      <c r="FT111" s="23">
        <f t="shared" ref="FT111" si="3736">ROUND((((FM111)+(2*FN111)+(3*FO111))/6),0)</f>
        <v>77</v>
      </c>
      <c r="FU111" s="23">
        <f t="shared" si="3060"/>
        <v>15</v>
      </c>
      <c r="FV111" s="138"/>
      <c r="FW111" s="135"/>
      <c r="FX111" s="22">
        <v>80</v>
      </c>
      <c r="FY111" s="22">
        <v>80</v>
      </c>
      <c r="FZ111" s="22">
        <v>80</v>
      </c>
      <c r="GA111" s="23" t="s">
        <v>24</v>
      </c>
      <c r="GB111" s="23" t="s">
        <v>24</v>
      </c>
      <c r="GC111" s="23" t="s">
        <v>24</v>
      </c>
      <c r="GD111" s="23" t="s">
        <v>24</v>
      </c>
      <c r="GE111" s="23">
        <f t="shared" ref="GE111" si="3737">ROUND((((FX111)+(2*FY111)+(3*FZ111))/6),0)</f>
        <v>80</v>
      </c>
      <c r="GF111" s="23">
        <f t="shared" si="3062"/>
        <v>16</v>
      </c>
      <c r="GG111" s="138"/>
      <c r="GH111" s="135"/>
      <c r="GI111" s="143"/>
      <c r="GJ111" s="146"/>
      <c r="GK111" s="150"/>
      <c r="GL111" s="150"/>
      <c r="GM111" s="150"/>
      <c r="GN111" s="150"/>
      <c r="GO111" s="129"/>
      <c r="GP111" s="132"/>
      <c r="GQ111" s="132"/>
      <c r="GR111" s="129"/>
    </row>
    <row r="112" spans="1:200" ht="15.75" customHeight="1" thickBot="1" x14ac:dyDescent="0.3">
      <c r="A112" s="154">
        <v>36</v>
      </c>
      <c r="B112" s="157" t="s">
        <v>112</v>
      </c>
      <c r="C112" s="10" t="s">
        <v>3</v>
      </c>
      <c r="D112" s="16">
        <v>75</v>
      </c>
      <c r="E112" s="6">
        <v>76</v>
      </c>
      <c r="F112" s="45">
        <v>67</v>
      </c>
      <c r="G112" s="65">
        <f t="shared" ref="G112:G118" si="3738">ROUND((((D112)+(2*E112)+(3*F112))/6),0)</f>
        <v>71</v>
      </c>
      <c r="H112" s="6">
        <f t="shared" si="3626"/>
        <v>28</v>
      </c>
      <c r="I112" s="6" t="s">
        <v>24</v>
      </c>
      <c r="J112" s="6" t="s">
        <v>24</v>
      </c>
      <c r="K112" s="6" t="s">
        <v>24</v>
      </c>
      <c r="L112" s="6" t="s">
        <v>24</v>
      </c>
      <c r="M112" s="136">
        <f t="shared" ref="M112" si="3739">H112+J113+L114</f>
        <v>75</v>
      </c>
      <c r="N112" s="133" t="str">
        <f t="shared" ref="N112" si="3740">IF(M112&gt;=75,"T","TT")</f>
        <v>T</v>
      </c>
      <c r="O112" s="73">
        <v>80</v>
      </c>
      <c r="P112" s="62">
        <v>75</v>
      </c>
      <c r="Q112" s="62">
        <v>60</v>
      </c>
      <c r="R112" s="6">
        <f t="shared" ref="R112" si="3741">ROUND((((O112)+(2*P112)+(3*Q112))/6),0)</f>
        <v>68</v>
      </c>
      <c r="S112" s="6">
        <f t="shared" si="3426"/>
        <v>27</v>
      </c>
      <c r="T112" s="6" t="s">
        <v>24</v>
      </c>
      <c r="U112" s="6" t="s">
        <v>24</v>
      </c>
      <c r="V112" s="6" t="s">
        <v>24</v>
      </c>
      <c r="W112" s="6" t="s">
        <v>24</v>
      </c>
      <c r="X112" s="136">
        <f t="shared" ref="X112" si="3742">S112+U113+W114</f>
        <v>75</v>
      </c>
      <c r="Y112" s="133" t="str">
        <f t="shared" ref="Y112" si="3743">IF(X112&gt;=75,"T","TT")</f>
        <v>T</v>
      </c>
      <c r="Z112" s="16">
        <v>81</v>
      </c>
      <c r="AA112" s="6">
        <v>80</v>
      </c>
      <c r="AB112" s="6">
        <v>66</v>
      </c>
      <c r="AC112" s="6">
        <f t="shared" ref="AC112" si="3744">ROUND((((Z112)+(2*AA112)+(3*AB112))/6),0)</f>
        <v>73</v>
      </c>
      <c r="AD112" s="6">
        <f t="shared" si="3633"/>
        <v>22</v>
      </c>
      <c r="AE112" s="6" t="s">
        <v>24</v>
      </c>
      <c r="AF112" s="6" t="s">
        <v>24</v>
      </c>
      <c r="AG112" s="6" t="s">
        <v>24</v>
      </c>
      <c r="AH112" s="6" t="s">
        <v>24</v>
      </c>
      <c r="AI112" s="136">
        <f t="shared" ref="AI112" si="3745">AD112+AF113+AH114</f>
        <v>78</v>
      </c>
      <c r="AJ112" s="133" t="str">
        <f t="shared" ref="AJ112" si="3746">IF(AI112&gt;=75,"T","TT")</f>
        <v>T</v>
      </c>
      <c r="AK112" s="17">
        <v>75</v>
      </c>
      <c r="AL112" s="6">
        <v>73</v>
      </c>
      <c r="AM112" s="6">
        <v>66</v>
      </c>
      <c r="AN112" s="6">
        <f t="shared" ref="AN112" si="3747">ROUND((((AK112)+(2*AL112)+(3*AM112))/6),0)</f>
        <v>70</v>
      </c>
      <c r="AO112" s="6">
        <f t="shared" si="3637"/>
        <v>21</v>
      </c>
      <c r="AP112" s="6" t="s">
        <v>24</v>
      </c>
      <c r="AQ112" s="6" t="s">
        <v>24</v>
      </c>
      <c r="AR112" s="6" t="s">
        <v>24</v>
      </c>
      <c r="AS112" s="6" t="s">
        <v>24</v>
      </c>
      <c r="AT112" s="136">
        <f t="shared" ref="AT112" si="3748">AO112+AQ113+AS114</f>
        <v>76</v>
      </c>
      <c r="AU112" s="133" t="str">
        <f t="shared" ref="AU112" si="3749">IF(AT112&gt;=75,"T","TT")</f>
        <v>T</v>
      </c>
      <c r="AV112" s="61">
        <v>70</v>
      </c>
      <c r="AW112" s="61">
        <v>70</v>
      </c>
      <c r="AX112" s="62">
        <v>65</v>
      </c>
      <c r="AY112" s="6">
        <f t="shared" ref="AY112" si="3750">ROUND((((AV112)+(2*AW112)+(3*AX112))/6),0)</f>
        <v>68</v>
      </c>
      <c r="AZ112" s="6">
        <f t="shared" si="3436"/>
        <v>48</v>
      </c>
      <c r="BA112" s="6" t="s">
        <v>24</v>
      </c>
      <c r="BB112" s="6" t="s">
        <v>24</v>
      </c>
      <c r="BC112" s="6" t="s">
        <v>24</v>
      </c>
      <c r="BD112" s="6" t="s">
        <v>24</v>
      </c>
      <c r="BE112" s="136">
        <f t="shared" ref="BE112" si="3751">AZ112+BB113+BD114</f>
        <v>70</v>
      </c>
      <c r="BF112" s="139" t="str">
        <f t="shared" ref="BF112" si="3752">IF(BE112&gt;=70,"T","TT")</f>
        <v>T</v>
      </c>
      <c r="BG112" s="17">
        <v>78</v>
      </c>
      <c r="BH112" s="6">
        <v>79</v>
      </c>
      <c r="BI112" s="6">
        <v>54</v>
      </c>
      <c r="BJ112" s="6">
        <f t="shared" ref="BJ112" si="3753">ROUND((((BG112)+(2*BH112)+(3*BI112))/6),0)</f>
        <v>66</v>
      </c>
      <c r="BK112" s="6">
        <f t="shared" si="3440"/>
        <v>13</v>
      </c>
      <c r="BL112" s="6" t="s">
        <v>24</v>
      </c>
      <c r="BM112" s="6" t="s">
        <v>24</v>
      </c>
      <c r="BN112" s="6" t="s">
        <v>24</v>
      </c>
      <c r="BO112" s="6" t="s">
        <v>24</v>
      </c>
      <c r="BP112" s="136">
        <f t="shared" ref="BP112" si="3754">BK112+BM113+BO114</f>
        <v>77</v>
      </c>
      <c r="BQ112" s="133" t="str">
        <f t="shared" ref="BQ112" si="3755">IF(BP112&gt;=75,"T","TT")</f>
        <v>T</v>
      </c>
      <c r="BR112" s="16"/>
      <c r="BS112" s="6"/>
      <c r="BT112" s="6"/>
      <c r="BU112" s="6">
        <v>77</v>
      </c>
      <c r="BV112" s="6">
        <f t="shared" ref="BV112:BV127" si="3756">ROUND(BU112*0.1,0)</f>
        <v>8</v>
      </c>
      <c r="BW112" s="6" t="s">
        <v>24</v>
      </c>
      <c r="BX112" s="6" t="s">
        <v>24</v>
      </c>
      <c r="BY112" s="6" t="s">
        <v>24</v>
      </c>
      <c r="BZ112" s="6" t="s">
        <v>24</v>
      </c>
      <c r="CA112" s="136">
        <f t="shared" ref="CA112" si="3757">BV112+BX113+BZ114</f>
        <v>80</v>
      </c>
      <c r="CB112" s="133" t="str">
        <f t="shared" ref="CB112" si="3758">IF(CA112&gt;=75,"T","TT")</f>
        <v>T</v>
      </c>
      <c r="CC112" s="17">
        <v>80</v>
      </c>
      <c r="CD112" s="6">
        <v>75</v>
      </c>
      <c r="CE112" s="6">
        <v>72</v>
      </c>
      <c r="CF112" s="6">
        <f t="shared" ref="CF112" si="3759">ROUND((((CC112)+(2*CD112)+(3*CE112))/6),0)</f>
        <v>74</v>
      </c>
      <c r="CG112" s="6">
        <f t="shared" si="3447"/>
        <v>59</v>
      </c>
      <c r="CH112" s="6" t="s">
        <v>24</v>
      </c>
      <c r="CI112" s="6" t="s">
        <v>24</v>
      </c>
      <c r="CJ112" s="6" t="s">
        <v>24</v>
      </c>
      <c r="CK112" s="6" t="s">
        <v>24</v>
      </c>
      <c r="CL112" s="136">
        <f t="shared" ref="CL112" si="3760">CG112+CI113+CK114</f>
        <v>75</v>
      </c>
      <c r="CM112" s="133" t="str">
        <f t="shared" ref="CM112" si="3761">IF(CL112&gt;=75,"T","TT")</f>
        <v>T</v>
      </c>
      <c r="CN112" s="16">
        <v>82</v>
      </c>
      <c r="CO112" s="6">
        <v>78</v>
      </c>
      <c r="CP112" s="6">
        <v>67</v>
      </c>
      <c r="CQ112" s="6">
        <f t="shared" ref="CQ112" si="3762">ROUND((((CN112)+(2*CO112)+(3*CP112))/6),0)</f>
        <v>73</v>
      </c>
      <c r="CR112" s="6">
        <f t="shared" ref="CR112:CR127" si="3763">ROUND(CQ112*0.7,0)</f>
        <v>51</v>
      </c>
      <c r="CS112" s="6" t="s">
        <v>24</v>
      </c>
      <c r="CT112" s="6" t="s">
        <v>24</v>
      </c>
      <c r="CU112" s="6" t="s">
        <v>24</v>
      </c>
      <c r="CV112" s="6" t="s">
        <v>24</v>
      </c>
      <c r="CW112" s="136">
        <f t="shared" ref="CW112" si="3764">CR112+CT113+CV114</f>
        <v>75</v>
      </c>
      <c r="CX112" s="139" t="str">
        <f t="shared" ref="CX112" si="3765">IF(CW112&gt;=75,"T","TT")</f>
        <v>T</v>
      </c>
      <c r="CY112" s="17">
        <v>77</v>
      </c>
      <c r="CZ112" s="6">
        <v>79</v>
      </c>
      <c r="DA112" s="6">
        <v>67</v>
      </c>
      <c r="DB112" s="6">
        <f t="shared" ref="DB112" si="3766">ROUND((((CY112)+(2*CZ112)+(3*DA112))/6),0)</f>
        <v>73</v>
      </c>
      <c r="DC112" s="6">
        <f t="shared" si="3656"/>
        <v>51</v>
      </c>
      <c r="DD112" s="6" t="s">
        <v>24</v>
      </c>
      <c r="DE112" s="6" t="s">
        <v>24</v>
      </c>
      <c r="DF112" s="6" t="s">
        <v>24</v>
      </c>
      <c r="DG112" s="6" t="s">
        <v>24</v>
      </c>
      <c r="DH112" s="136">
        <f t="shared" ref="DH112" si="3767">DC112+DE113+DG114</f>
        <v>75</v>
      </c>
      <c r="DI112" s="139" t="str">
        <f t="shared" ref="DI112" si="3768">IF(DH112&gt;=75,"T","TT")</f>
        <v>T</v>
      </c>
      <c r="DJ112" s="16">
        <v>83</v>
      </c>
      <c r="DK112" s="6">
        <v>75</v>
      </c>
      <c r="DL112" s="6">
        <v>49</v>
      </c>
      <c r="DM112" s="6">
        <f t="shared" ref="DM112" si="3769">ROUND((((DJ112)+(2*DK112)+(3*DL112))/6),0)</f>
        <v>63</v>
      </c>
      <c r="DN112" s="6">
        <f t="shared" si="3660"/>
        <v>32</v>
      </c>
      <c r="DO112" s="6" t="s">
        <v>24</v>
      </c>
      <c r="DP112" s="6" t="s">
        <v>24</v>
      </c>
      <c r="DQ112" s="6" t="s">
        <v>24</v>
      </c>
      <c r="DR112" s="6" t="s">
        <v>24</v>
      </c>
      <c r="DS112" s="136">
        <f t="shared" ref="DS112" si="3770">DN112+DP113+DR114</f>
        <v>75</v>
      </c>
      <c r="DT112" s="139" t="str">
        <f t="shared" ref="DT112" si="3771">IF(DS112&gt;=75,"T","TT")</f>
        <v>T</v>
      </c>
      <c r="DU112" s="17">
        <v>80</v>
      </c>
      <c r="DV112" s="6">
        <v>78</v>
      </c>
      <c r="DW112" s="6">
        <v>55</v>
      </c>
      <c r="DX112" s="6">
        <f t="shared" ref="DX112" si="3772">ROUND((((DU112)+(2*DV112)+(3*DW112))/6),0)</f>
        <v>67</v>
      </c>
      <c r="DY112" s="6">
        <f t="shared" si="3562"/>
        <v>54</v>
      </c>
      <c r="DZ112" s="6" t="s">
        <v>24</v>
      </c>
      <c r="EA112" s="6" t="s">
        <v>24</v>
      </c>
      <c r="EB112" s="6" t="s">
        <v>24</v>
      </c>
      <c r="EC112" s="6" t="s">
        <v>24</v>
      </c>
      <c r="ED112" s="136">
        <f t="shared" ref="ED112" si="3773">DY112+EA113+EC114</f>
        <v>70</v>
      </c>
      <c r="EE112" s="139" t="str">
        <f t="shared" ref="EE112" si="3774">IF(ED112&gt;=70,"T","TT")</f>
        <v>T</v>
      </c>
      <c r="EF112" s="16">
        <v>76</v>
      </c>
      <c r="EG112" s="6">
        <v>70</v>
      </c>
      <c r="EH112" s="6">
        <v>58</v>
      </c>
      <c r="EI112" s="6">
        <f t="shared" ref="EI112" si="3775">ROUND((((EF112)+(2*EG112)+(3*EH112))/6),0)</f>
        <v>65</v>
      </c>
      <c r="EJ112" s="6">
        <f t="shared" ref="EJ112:EJ127" si="3776">ROUND(EI112*0.6,0)</f>
        <v>39</v>
      </c>
      <c r="EK112" s="6" t="s">
        <v>24</v>
      </c>
      <c r="EL112" s="6" t="s">
        <v>24</v>
      </c>
      <c r="EM112" s="6" t="s">
        <v>24</v>
      </c>
      <c r="EN112" s="6" t="s">
        <v>24</v>
      </c>
      <c r="EO112" s="136">
        <f t="shared" si="2021"/>
        <v>70</v>
      </c>
      <c r="EP112" s="139" t="str">
        <f t="shared" ref="EP112" si="3777">IF(EO112&gt;=70,"T","TT")</f>
        <v>T</v>
      </c>
      <c r="EQ112" s="17">
        <v>73</v>
      </c>
      <c r="ER112" s="17">
        <v>73</v>
      </c>
      <c r="ES112" s="6">
        <v>60</v>
      </c>
      <c r="ET112" s="6">
        <f t="shared" ref="ET112" si="3778">ROUND((((EQ112)+(2*ER112)+(3*ES112))/6),0)</f>
        <v>67</v>
      </c>
      <c r="EU112" s="6">
        <f t="shared" ref="EU112" si="3779">ROUND(ET112*0.7,0)</f>
        <v>47</v>
      </c>
      <c r="EV112" s="6" t="s">
        <v>24</v>
      </c>
      <c r="EW112" s="6" t="s">
        <v>24</v>
      </c>
      <c r="EX112" s="6" t="s">
        <v>24</v>
      </c>
      <c r="EY112" s="6" t="s">
        <v>24</v>
      </c>
      <c r="EZ112" s="136">
        <f t="shared" ref="EZ112" si="3780">EU112+EW113+EY114</f>
        <v>70</v>
      </c>
      <c r="FA112" s="139" t="str">
        <f t="shared" ref="FA112" si="3781">IF(EZ112&gt;=70,"T","TT")</f>
        <v>T</v>
      </c>
      <c r="FB112" s="71">
        <v>78</v>
      </c>
      <c r="FC112" s="26">
        <v>77.5</v>
      </c>
      <c r="FD112" s="26">
        <v>66</v>
      </c>
      <c r="FE112" s="6">
        <f t="shared" ref="FE112" si="3782">ROUND((((FB112)+(2*FC112)+(3*FD112))/6),0)</f>
        <v>72</v>
      </c>
      <c r="FF112" s="6">
        <f t="shared" ref="FF112" si="3783">ROUND(FE112*0.3,0)</f>
        <v>22</v>
      </c>
      <c r="FG112" s="6" t="s">
        <v>24</v>
      </c>
      <c r="FH112" s="6" t="s">
        <v>24</v>
      </c>
      <c r="FI112" s="6" t="s">
        <v>24</v>
      </c>
      <c r="FJ112" s="6" t="s">
        <v>24</v>
      </c>
      <c r="FK112" s="136">
        <f t="shared" ref="FK112" si="3784">FF112+FH113+FJ114</f>
        <v>78</v>
      </c>
      <c r="FL112" s="133" t="str">
        <f t="shared" ref="FL112" si="3785">IF(FK112&gt;=75,"T","TT")</f>
        <v>T</v>
      </c>
      <c r="FM112" s="76">
        <v>85.8</v>
      </c>
      <c r="FN112" s="26">
        <v>79</v>
      </c>
      <c r="FO112" s="6">
        <v>74</v>
      </c>
      <c r="FP112" s="6">
        <f t="shared" ref="FP112" si="3786">ROUND((((FM112)+(2*FN112)+(3*FO112))/6),0)</f>
        <v>78</v>
      </c>
      <c r="FQ112" s="6">
        <f t="shared" ref="FQ112" si="3787">ROUND(FP112*0.4,0)</f>
        <v>31</v>
      </c>
      <c r="FR112" s="6" t="s">
        <v>24</v>
      </c>
      <c r="FS112" s="6" t="s">
        <v>24</v>
      </c>
      <c r="FT112" s="6" t="s">
        <v>24</v>
      </c>
      <c r="FU112" s="6" t="s">
        <v>24</v>
      </c>
      <c r="FV112" s="136">
        <f t="shared" ref="FV112" si="3788">FQ112+FS113+FU114</f>
        <v>78</v>
      </c>
      <c r="FW112" s="133" t="str">
        <f t="shared" ref="FW112" si="3789">IF(FV112&gt;=75,"T","TT")</f>
        <v>T</v>
      </c>
      <c r="FX112" s="16">
        <v>80</v>
      </c>
      <c r="FY112" s="6">
        <v>76</v>
      </c>
      <c r="FZ112" s="6">
        <v>80</v>
      </c>
      <c r="GA112" s="6">
        <f t="shared" ref="GA112" si="3790">ROUND((((FX112)+(2*FY112)+(3*FZ112))/6),0)</f>
        <v>79</v>
      </c>
      <c r="GB112" s="6">
        <f t="shared" ref="GB112" si="3791">ROUND(GA112*0.3,0)</f>
        <v>24</v>
      </c>
      <c r="GC112" s="6" t="s">
        <v>24</v>
      </c>
      <c r="GD112" s="6" t="s">
        <v>24</v>
      </c>
      <c r="GE112" s="6" t="s">
        <v>24</v>
      </c>
      <c r="GF112" s="6" t="s">
        <v>24</v>
      </c>
      <c r="GG112" s="136">
        <f t="shared" ref="GG112" si="3792">GB112+GD113+GF114</f>
        <v>80</v>
      </c>
      <c r="GH112" s="133" t="str">
        <f t="shared" si="2128"/>
        <v>T</v>
      </c>
      <c r="GI112" s="142">
        <f>M112+X112+AI112+AT112+BE112+BP112+CA112+CL112+CW112+DH112+DS112+ED112+EO112+EZ112+FK112+FV112+GG112</f>
        <v>1277</v>
      </c>
      <c r="GJ112" s="145">
        <f t="shared" si="102"/>
        <v>75.117647058823536</v>
      </c>
      <c r="GK112" s="148">
        <f t="shared" ref="GK112" si="3793">17-GL112</f>
        <v>17</v>
      </c>
      <c r="GL112" s="148">
        <f t="shared" ref="GL112" si="3794">COUNTIF(C112:GH112,"TT")</f>
        <v>0</v>
      </c>
      <c r="GM112" s="148" t="str">
        <f t="shared" ref="GM112" si="3795">IF(GL112&lt;=3,"N","TN")</f>
        <v>N</v>
      </c>
      <c r="GN112" s="148">
        <f>RANK(GI112,$GI$7:$GI$138,0)</f>
        <v>32</v>
      </c>
      <c r="GO112" s="127" t="str">
        <f t="shared" ref="GO112" si="3796">IF(AND(AI112&gt;=75,AT112&gt;=75,FV112&gt;=75),"YA","TIDAK")</f>
        <v>YA</v>
      </c>
      <c r="GP112" s="130" t="str">
        <f t="shared" ref="GP112" si="3797">IF(AND(BE112&gt;=70,ED112&gt;=70,EO112&gt;=70,EZ112&gt;=70),"YA","TIDAK")</f>
        <v>YA</v>
      </c>
      <c r="GQ112" s="130" t="str">
        <f t="shared" ref="GQ112" si="3798">IF(AND(CL112&gt;=75,CW112&gt;=75,DH112&gt;=75,DS112&gt;=75),"YA","TIDAK")</f>
        <v>YA</v>
      </c>
      <c r="GR112" s="127"/>
    </row>
    <row r="113" spans="1:200" ht="15.75" customHeight="1" thickBot="1" x14ac:dyDescent="0.3">
      <c r="A113" s="155"/>
      <c r="B113" s="158"/>
      <c r="C113" s="11" t="s">
        <v>4</v>
      </c>
      <c r="D113" s="18">
        <v>75</v>
      </c>
      <c r="E113" s="8">
        <v>78</v>
      </c>
      <c r="F113" s="8">
        <v>78</v>
      </c>
      <c r="G113" s="26" t="s">
        <v>24</v>
      </c>
      <c r="H113" s="8" t="s">
        <v>24</v>
      </c>
      <c r="I113" s="8">
        <f t="shared" ref="I113" si="3799">ROUND((((D113)+(2*E113)+(3*F113))/6),0)</f>
        <v>78</v>
      </c>
      <c r="J113" s="8">
        <f t="shared" si="3689"/>
        <v>20</v>
      </c>
      <c r="K113" s="8" t="s">
        <v>24</v>
      </c>
      <c r="L113" s="8" t="s">
        <v>24</v>
      </c>
      <c r="M113" s="137"/>
      <c r="N113" s="134"/>
      <c r="O113" s="7">
        <v>75</v>
      </c>
      <c r="P113" s="7">
        <v>75</v>
      </c>
      <c r="Q113" s="7">
        <v>75</v>
      </c>
      <c r="R113" s="8" t="s">
        <v>24</v>
      </c>
      <c r="S113" s="8" t="s">
        <v>24</v>
      </c>
      <c r="T113" s="8">
        <f t="shared" ref="T113" si="3800">ROUND((((O113)+(2*P113)+(3*Q113))/6),0)</f>
        <v>75</v>
      </c>
      <c r="U113" s="8">
        <f t="shared" si="3484"/>
        <v>8</v>
      </c>
      <c r="V113" s="8" t="s">
        <v>24</v>
      </c>
      <c r="W113" s="8" t="s">
        <v>24</v>
      </c>
      <c r="X113" s="137"/>
      <c r="Y113" s="134"/>
      <c r="Z113" s="18">
        <v>80</v>
      </c>
      <c r="AA113" s="8">
        <v>78</v>
      </c>
      <c r="AB113" s="8">
        <v>80</v>
      </c>
      <c r="AC113" s="8" t="s">
        <v>24</v>
      </c>
      <c r="AD113" s="8" t="s">
        <v>24</v>
      </c>
      <c r="AE113" s="8">
        <f t="shared" ref="AE113" si="3801">ROUND((((Z113)+(2*AA113)+(3*AB113))/6),0)</f>
        <v>79</v>
      </c>
      <c r="AF113" s="8">
        <f t="shared" si="3692"/>
        <v>40</v>
      </c>
      <c r="AG113" s="8" t="s">
        <v>24</v>
      </c>
      <c r="AH113" s="8" t="s">
        <v>24</v>
      </c>
      <c r="AI113" s="137"/>
      <c r="AJ113" s="134"/>
      <c r="AK113" s="7">
        <v>78</v>
      </c>
      <c r="AL113" s="8">
        <v>80</v>
      </c>
      <c r="AM113" s="8">
        <v>78</v>
      </c>
      <c r="AN113" s="8" t="s">
        <v>24</v>
      </c>
      <c r="AO113" s="8" t="s">
        <v>24</v>
      </c>
      <c r="AP113" s="8">
        <f t="shared" ref="AP113" si="3802">ROUND((((AK113)+(2*AL113)+(3*AM113))/6),0)</f>
        <v>79</v>
      </c>
      <c r="AQ113" s="8">
        <f t="shared" si="3694"/>
        <v>40</v>
      </c>
      <c r="AR113" s="8" t="s">
        <v>24</v>
      </c>
      <c r="AS113" s="8" t="s">
        <v>24</v>
      </c>
      <c r="AT113" s="137"/>
      <c r="AU113" s="134"/>
      <c r="AV113" s="18">
        <v>72</v>
      </c>
      <c r="AW113" s="18">
        <v>72</v>
      </c>
      <c r="AX113" s="18">
        <v>75</v>
      </c>
      <c r="AY113" s="8" t="s">
        <v>24</v>
      </c>
      <c r="AZ113" s="8" t="s">
        <v>24</v>
      </c>
      <c r="BA113" s="8">
        <f t="shared" ref="BA113" si="3803">ROUND((((AV113)+(2*AW113)+(3*AX113))/6),0)</f>
        <v>74</v>
      </c>
      <c r="BB113" s="8">
        <f t="shared" si="3488"/>
        <v>7</v>
      </c>
      <c r="BC113" s="8" t="s">
        <v>24</v>
      </c>
      <c r="BD113" s="8" t="s">
        <v>24</v>
      </c>
      <c r="BE113" s="137"/>
      <c r="BF113" s="140"/>
      <c r="BG113" s="7">
        <v>83</v>
      </c>
      <c r="BH113" s="8">
        <v>79</v>
      </c>
      <c r="BI113" s="8">
        <v>79</v>
      </c>
      <c r="BJ113" s="8" t="s">
        <v>24</v>
      </c>
      <c r="BK113" s="8" t="s">
        <v>24</v>
      </c>
      <c r="BL113" s="8">
        <f t="shared" ref="BL113" si="3804">ROUND((((BG113)+(2*BH113)+(3*BI113))/6),0)</f>
        <v>80</v>
      </c>
      <c r="BM113" s="8">
        <f t="shared" si="3490"/>
        <v>40</v>
      </c>
      <c r="BN113" s="8" t="s">
        <v>24</v>
      </c>
      <c r="BO113" s="8" t="s">
        <v>24</v>
      </c>
      <c r="BP113" s="137"/>
      <c r="BQ113" s="134"/>
      <c r="BR113" s="18"/>
      <c r="BS113" s="8"/>
      <c r="BT113" s="8"/>
      <c r="BU113" s="8" t="s">
        <v>24</v>
      </c>
      <c r="BV113" s="8" t="s">
        <v>24</v>
      </c>
      <c r="BW113" s="8">
        <v>79</v>
      </c>
      <c r="BX113" s="8">
        <f t="shared" ref="BX113:BX128" si="3805">ROUND(BW113*0.5,0)</f>
        <v>40</v>
      </c>
      <c r="BY113" s="8" t="s">
        <v>24</v>
      </c>
      <c r="BZ113" s="8" t="s">
        <v>24</v>
      </c>
      <c r="CA113" s="137"/>
      <c r="CB113" s="134"/>
      <c r="CC113" s="7">
        <v>80</v>
      </c>
      <c r="CD113" s="7">
        <v>80</v>
      </c>
      <c r="CE113" s="7">
        <v>83</v>
      </c>
      <c r="CF113" s="8" t="s">
        <v>24</v>
      </c>
      <c r="CG113" s="8" t="s">
        <v>24</v>
      </c>
      <c r="CH113" s="8">
        <f t="shared" ref="CH113" si="3806">ROUND((((CC113)+(2*CD113)+(3*CE113))/6),0)</f>
        <v>82</v>
      </c>
      <c r="CI113" s="8">
        <f t="shared" si="3493"/>
        <v>8</v>
      </c>
      <c r="CJ113" s="8" t="s">
        <v>24</v>
      </c>
      <c r="CK113" s="8" t="s">
        <v>24</v>
      </c>
      <c r="CL113" s="137"/>
      <c r="CM113" s="134"/>
      <c r="CN113" s="18">
        <v>80</v>
      </c>
      <c r="CO113" s="8">
        <v>80</v>
      </c>
      <c r="CP113" s="8">
        <v>82</v>
      </c>
      <c r="CQ113" s="8" t="s">
        <v>24</v>
      </c>
      <c r="CR113" s="8" t="s">
        <v>24</v>
      </c>
      <c r="CS113" s="8">
        <f t="shared" ref="CS113" si="3807">ROUND((((CN113)+(2*CO113)+(3*CP113))/6),0)</f>
        <v>81</v>
      </c>
      <c r="CT113" s="8">
        <f t="shared" ref="CT113:CT128" si="3808">ROUND(CS113*0.2,0)</f>
        <v>16</v>
      </c>
      <c r="CU113" s="8" t="s">
        <v>24</v>
      </c>
      <c r="CV113" s="8" t="s">
        <v>24</v>
      </c>
      <c r="CW113" s="137"/>
      <c r="CX113" s="140"/>
      <c r="CY113" s="7">
        <v>78</v>
      </c>
      <c r="CZ113" s="8">
        <v>78</v>
      </c>
      <c r="DA113" s="8">
        <v>78</v>
      </c>
      <c r="DB113" s="8" t="s">
        <v>24</v>
      </c>
      <c r="DC113" s="8" t="s">
        <v>24</v>
      </c>
      <c r="DD113" s="8">
        <f t="shared" ref="DD113" si="3809">ROUND((((CY113)+(2*CZ113)+(3*DA113))/6),0)</f>
        <v>78</v>
      </c>
      <c r="DE113" s="8">
        <f t="shared" si="3701"/>
        <v>16</v>
      </c>
      <c r="DF113" s="8" t="s">
        <v>24</v>
      </c>
      <c r="DG113" s="8" t="s">
        <v>24</v>
      </c>
      <c r="DH113" s="137"/>
      <c r="DI113" s="140"/>
      <c r="DJ113" s="18">
        <v>87</v>
      </c>
      <c r="DK113" s="8">
        <v>86</v>
      </c>
      <c r="DL113" s="8">
        <v>86</v>
      </c>
      <c r="DM113" s="8" t="s">
        <v>24</v>
      </c>
      <c r="DN113" s="8" t="s">
        <v>24</v>
      </c>
      <c r="DO113" s="8">
        <f t="shared" ref="DO113" si="3810">ROUND((((DJ113)+(2*DK113)+(3*DL113))/6),0)</f>
        <v>86</v>
      </c>
      <c r="DP113" s="8">
        <f t="shared" si="3703"/>
        <v>17</v>
      </c>
      <c r="DQ113" s="8" t="s">
        <v>24</v>
      </c>
      <c r="DR113" s="8" t="s">
        <v>24</v>
      </c>
      <c r="DS113" s="137"/>
      <c r="DT113" s="140"/>
      <c r="DU113" s="7">
        <v>79</v>
      </c>
      <c r="DV113" s="8">
        <v>78</v>
      </c>
      <c r="DW113" s="8">
        <v>77</v>
      </c>
      <c r="DX113" s="8" t="s">
        <v>24</v>
      </c>
      <c r="DY113" s="8" t="s">
        <v>24</v>
      </c>
      <c r="DZ113" s="8">
        <f t="shared" ref="DZ113" si="3811">ROUND((((DU113)+(2*DV113)+(3*DW113))/6),0)</f>
        <v>78</v>
      </c>
      <c r="EA113" s="8">
        <f t="shared" si="3599"/>
        <v>12</v>
      </c>
      <c r="EB113" s="8" t="s">
        <v>24</v>
      </c>
      <c r="EC113" s="8" t="s">
        <v>24</v>
      </c>
      <c r="ED113" s="137"/>
      <c r="EE113" s="140"/>
      <c r="EF113" s="18">
        <v>77</v>
      </c>
      <c r="EG113" s="8">
        <v>77</v>
      </c>
      <c r="EH113" s="8">
        <v>77</v>
      </c>
      <c r="EI113" s="8" t="s">
        <v>24</v>
      </c>
      <c r="EJ113" s="8" t="s">
        <v>24</v>
      </c>
      <c r="EK113" s="8">
        <f t="shared" ref="EK113" si="3812">ROUND((((EF113)+(2*EG113)+(3*EH113))/6),0)</f>
        <v>77</v>
      </c>
      <c r="EL113" s="8">
        <f t="shared" ref="EL113:EL128" si="3813">ROUND(EK113*0.3,0)</f>
        <v>23</v>
      </c>
      <c r="EM113" s="8" t="s">
        <v>24</v>
      </c>
      <c r="EN113" s="8" t="s">
        <v>24</v>
      </c>
      <c r="EO113" s="137"/>
      <c r="EP113" s="140"/>
      <c r="EQ113" s="7">
        <v>75</v>
      </c>
      <c r="ER113" s="7">
        <v>75</v>
      </c>
      <c r="ES113" s="7">
        <v>75</v>
      </c>
      <c r="ET113" s="8" t="s">
        <v>24</v>
      </c>
      <c r="EU113" s="8" t="s">
        <v>24</v>
      </c>
      <c r="EV113" s="8">
        <f t="shared" ref="EV113" si="3814">ROUND((((EQ113)+(2*ER113)+(3*ES113))/6),0)</f>
        <v>75</v>
      </c>
      <c r="EW113" s="8">
        <f t="shared" ref="EW113" si="3815">ROUND(EV113*0.2,0)</f>
        <v>15</v>
      </c>
      <c r="EX113" s="8" t="s">
        <v>24</v>
      </c>
      <c r="EY113" s="8" t="s">
        <v>24</v>
      </c>
      <c r="EZ113" s="137"/>
      <c r="FA113" s="140"/>
      <c r="FB113" s="66">
        <v>80.52</v>
      </c>
      <c r="FC113" s="29">
        <v>80</v>
      </c>
      <c r="FD113" s="29">
        <v>81.069999999999993</v>
      </c>
      <c r="FE113" s="8" t="s">
        <v>24</v>
      </c>
      <c r="FF113" s="8" t="s">
        <v>24</v>
      </c>
      <c r="FG113" s="8">
        <f t="shared" ref="FG113" si="3816">ROUND((((FB113)+(2*FC113)+(3*FD113))/6),0)</f>
        <v>81</v>
      </c>
      <c r="FH113" s="8">
        <f t="shared" ref="FH113" si="3817">ROUND(FG113*0.5,0)</f>
        <v>41</v>
      </c>
      <c r="FI113" s="8" t="s">
        <v>24</v>
      </c>
      <c r="FJ113" s="8" t="s">
        <v>24</v>
      </c>
      <c r="FK113" s="137"/>
      <c r="FL113" s="134"/>
      <c r="FM113" s="74">
        <v>78.400000000000006</v>
      </c>
      <c r="FN113" s="29">
        <v>78</v>
      </c>
      <c r="FO113" s="29">
        <v>78</v>
      </c>
      <c r="FP113" s="8" t="s">
        <v>24</v>
      </c>
      <c r="FQ113" s="8" t="s">
        <v>24</v>
      </c>
      <c r="FR113" s="8">
        <f t="shared" ref="FR113" si="3818">ROUND((((FM113)+(2*FN113)+(3*FO113))/6),0)</f>
        <v>78</v>
      </c>
      <c r="FS113" s="8">
        <f t="shared" ref="FS113" si="3819">ROUND(FR113*0.4,0)</f>
        <v>31</v>
      </c>
      <c r="FT113" s="8" t="s">
        <v>24</v>
      </c>
      <c r="FU113" s="8" t="s">
        <v>24</v>
      </c>
      <c r="FV113" s="137"/>
      <c r="FW113" s="134"/>
      <c r="FX113" s="18">
        <v>80</v>
      </c>
      <c r="FY113" s="18">
        <v>80</v>
      </c>
      <c r="FZ113" s="18">
        <v>80</v>
      </c>
      <c r="GA113" s="8" t="s">
        <v>24</v>
      </c>
      <c r="GB113" s="8" t="s">
        <v>24</v>
      </c>
      <c r="GC113" s="8">
        <f t="shared" ref="GC113" si="3820">ROUND((((FX113)+(2*FY113)+(3*FZ113))/6),0)</f>
        <v>80</v>
      </c>
      <c r="GD113" s="8">
        <f t="shared" ref="GD113" si="3821">ROUND(GC113*0.5,0)</f>
        <v>40</v>
      </c>
      <c r="GE113" s="8" t="s">
        <v>24</v>
      </c>
      <c r="GF113" s="8" t="s">
        <v>24</v>
      </c>
      <c r="GG113" s="137"/>
      <c r="GH113" s="134"/>
      <c r="GI113" s="143"/>
      <c r="GJ113" s="146"/>
      <c r="GK113" s="149"/>
      <c r="GL113" s="149"/>
      <c r="GM113" s="149"/>
      <c r="GN113" s="149"/>
      <c r="GO113" s="128"/>
      <c r="GP113" s="131"/>
      <c r="GQ113" s="131"/>
      <c r="GR113" s="128"/>
    </row>
    <row r="114" spans="1:200" ht="15.75" customHeight="1" thickBot="1" x14ac:dyDescent="0.3">
      <c r="A114" s="156"/>
      <c r="B114" s="159"/>
      <c r="C114" s="12" t="s">
        <v>5</v>
      </c>
      <c r="D114" s="19">
        <v>80</v>
      </c>
      <c r="E114" s="20">
        <v>78</v>
      </c>
      <c r="F114" s="20">
        <v>75</v>
      </c>
      <c r="G114" s="26" t="s">
        <v>24</v>
      </c>
      <c r="H114" s="20" t="s">
        <v>24</v>
      </c>
      <c r="I114" s="20" t="s">
        <v>24</v>
      </c>
      <c r="J114" s="20" t="s">
        <v>24</v>
      </c>
      <c r="K114" s="20">
        <f t="shared" ref="K114" si="3822">ROUND((((D114)+(2*E114)+(3*F114))/6),0)</f>
        <v>77</v>
      </c>
      <c r="L114" s="20">
        <f t="shared" si="3714"/>
        <v>27</v>
      </c>
      <c r="M114" s="138"/>
      <c r="N114" s="135"/>
      <c r="O114" s="21">
        <v>80</v>
      </c>
      <c r="P114" s="21">
        <v>80</v>
      </c>
      <c r="Q114" s="21">
        <v>80</v>
      </c>
      <c r="R114" s="20" t="s">
        <v>24</v>
      </c>
      <c r="S114" s="20" t="s">
        <v>24</v>
      </c>
      <c r="T114" s="20" t="s">
        <v>24</v>
      </c>
      <c r="U114" s="20" t="s">
        <v>24</v>
      </c>
      <c r="V114" s="20">
        <f t="shared" ref="V114" si="3823">ROUND((((O114)+(2*P114)+(3*Q114))/6),0)</f>
        <v>80</v>
      </c>
      <c r="W114" s="20">
        <f t="shared" si="3506"/>
        <v>40</v>
      </c>
      <c r="X114" s="138"/>
      <c r="Y114" s="135"/>
      <c r="Z114" s="19">
        <v>82</v>
      </c>
      <c r="AA114" s="20">
        <v>80</v>
      </c>
      <c r="AB114" s="20">
        <v>83</v>
      </c>
      <c r="AC114" s="20" t="s">
        <v>24</v>
      </c>
      <c r="AD114" s="20" t="s">
        <v>24</v>
      </c>
      <c r="AE114" s="20" t="s">
        <v>24</v>
      </c>
      <c r="AF114" s="20" t="s">
        <v>24</v>
      </c>
      <c r="AG114" s="20">
        <f t="shared" ref="AG114" si="3824">ROUND((((Z114)+(2*AA114)+(3*AB114))/6),0)</f>
        <v>82</v>
      </c>
      <c r="AH114" s="20">
        <f t="shared" si="3717"/>
        <v>16</v>
      </c>
      <c r="AI114" s="138"/>
      <c r="AJ114" s="135"/>
      <c r="AK114" s="21">
        <v>73</v>
      </c>
      <c r="AL114" s="21">
        <v>73</v>
      </c>
      <c r="AM114" s="21">
        <v>73</v>
      </c>
      <c r="AN114" s="20" t="s">
        <v>24</v>
      </c>
      <c r="AO114" s="20" t="s">
        <v>24</v>
      </c>
      <c r="AP114" s="20" t="s">
        <v>24</v>
      </c>
      <c r="AQ114" s="20" t="s">
        <v>24</v>
      </c>
      <c r="AR114" s="20">
        <f t="shared" ref="AR114" si="3825">ROUND((((AK114)+(2*AL114)+(3*AM114))/6),0)</f>
        <v>73</v>
      </c>
      <c r="AS114" s="20">
        <f t="shared" si="3719"/>
        <v>15</v>
      </c>
      <c r="AT114" s="138"/>
      <c r="AU114" s="135"/>
      <c r="AV114" s="19">
        <v>75</v>
      </c>
      <c r="AW114" s="20">
        <v>74</v>
      </c>
      <c r="AX114" s="18">
        <v>73</v>
      </c>
      <c r="AY114" s="20" t="s">
        <v>24</v>
      </c>
      <c r="AZ114" s="20" t="s">
        <v>24</v>
      </c>
      <c r="BA114" s="20" t="s">
        <v>24</v>
      </c>
      <c r="BB114" s="20" t="s">
        <v>24</v>
      </c>
      <c r="BC114" s="20">
        <f t="shared" ref="BC114" si="3826">ROUND((((AV114)+(2*AW114)+(3*AX114))/6),0)</f>
        <v>74</v>
      </c>
      <c r="BD114" s="20">
        <f t="shared" si="3510"/>
        <v>15</v>
      </c>
      <c r="BE114" s="138"/>
      <c r="BF114" s="141"/>
      <c r="BG114" s="21">
        <v>78</v>
      </c>
      <c r="BH114" s="20">
        <v>78</v>
      </c>
      <c r="BI114" s="20">
        <v>81</v>
      </c>
      <c r="BJ114" s="23" t="s">
        <v>24</v>
      </c>
      <c r="BK114" s="23" t="s">
        <v>24</v>
      </c>
      <c r="BL114" s="23" t="s">
        <v>24</v>
      </c>
      <c r="BM114" s="23" t="s">
        <v>24</v>
      </c>
      <c r="BN114" s="23">
        <f t="shared" ref="BN114" si="3827">ROUND((((BG114)+(2*BH114)+(3*BI114))/6),0)</f>
        <v>80</v>
      </c>
      <c r="BO114" s="23">
        <f t="shared" si="3512"/>
        <v>24</v>
      </c>
      <c r="BP114" s="138"/>
      <c r="BQ114" s="135"/>
      <c r="BR114" s="19"/>
      <c r="BS114" s="20"/>
      <c r="BT114" s="20"/>
      <c r="BU114" s="23" t="s">
        <v>24</v>
      </c>
      <c r="BV114" s="23" t="s">
        <v>24</v>
      </c>
      <c r="BW114" s="23" t="s">
        <v>24</v>
      </c>
      <c r="BX114" s="23" t="s">
        <v>24</v>
      </c>
      <c r="BY114" s="23">
        <v>79</v>
      </c>
      <c r="BZ114" s="23">
        <f t="shared" ref="BZ114:BZ129" si="3828">ROUND(BY114*0.4,0)</f>
        <v>32</v>
      </c>
      <c r="CA114" s="138"/>
      <c r="CB114" s="135"/>
      <c r="CC114" s="7">
        <v>80</v>
      </c>
      <c r="CD114" s="7">
        <v>80</v>
      </c>
      <c r="CE114" s="7">
        <v>81</v>
      </c>
      <c r="CF114" s="23" t="s">
        <v>24</v>
      </c>
      <c r="CG114" s="23" t="s">
        <v>24</v>
      </c>
      <c r="CH114" s="23" t="s">
        <v>24</v>
      </c>
      <c r="CI114" s="23" t="s">
        <v>24</v>
      </c>
      <c r="CJ114" s="23">
        <f t="shared" ref="CJ114" si="3829">ROUND((((CC114)+(2*CD114)+(3*CE114))/6),0)</f>
        <v>81</v>
      </c>
      <c r="CK114" s="23">
        <f t="shared" si="3515"/>
        <v>8</v>
      </c>
      <c r="CL114" s="138"/>
      <c r="CM114" s="135"/>
      <c r="CN114" s="19">
        <v>78</v>
      </c>
      <c r="CO114" s="20">
        <v>77</v>
      </c>
      <c r="CP114" s="20">
        <v>78</v>
      </c>
      <c r="CQ114" s="23" t="s">
        <v>24</v>
      </c>
      <c r="CR114" s="23" t="s">
        <v>24</v>
      </c>
      <c r="CS114" s="23" t="s">
        <v>24</v>
      </c>
      <c r="CT114" s="23" t="s">
        <v>24</v>
      </c>
      <c r="CU114" s="23">
        <f t="shared" ref="CU114" si="3830">ROUND((((CN114)+(2*CO114)+(3*CP114))/6),0)</f>
        <v>78</v>
      </c>
      <c r="CV114" s="23">
        <f t="shared" ref="CV114:CV129" si="3831">ROUND(CU114*0.1,0)</f>
        <v>8</v>
      </c>
      <c r="CW114" s="138"/>
      <c r="CX114" s="141"/>
      <c r="CY114" s="21">
        <v>78</v>
      </c>
      <c r="CZ114" s="20">
        <v>75</v>
      </c>
      <c r="DA114" s="20">
        <v>80</v>
      </c>
      <c r="DB114" s="23" t="s">
        <v>24</v>
      </c>
      <c r="DC114" s="23" t="s">
        <v>24</v>
      </c>
      <c r="DD114" s="23" t="s">
        <v>24</v>
      </c>
      <c r="DE114" s="23" t="s">
        <v>24</v>
      </c>
      <c r="DF114" s="23">
        <f t="shared" ref="DF114" si="3832">ROUND((((CY114)+(2*CZ114)+(3*DA114))/6),0)</f>
        <v>78</v>
      </c>
      <c r="DG114" s="23">
        <f t="shared" si="3726"/>
        <v>8</v>
      </c>
      <c r="DH114" s="138"/>
      <c r="DI114" s="141"/>
      <c r="DJ114" s="18">
        <v>87</v>
      </c>
      <c r="DK114" s="8">
        <v>86</v>
      </c>
      <c r="DL114" s="8">
        <v>86</v>
      </c>
      <c r="DM114" s="20" t="s">
        <v>24</v>
      </c>
      <c r="DN114" s="20" t="s">
        <v>24</v>
      </c>
      <c r="DO114" s="20" t="s">
        <v>24</v>
      </c>
      <c r="DP114" s="20" t="s">
        <v>24</v>
      </c>
      <c r="DQ114" s="20">
        <f t="shared" ref="DQ114" si="3833">ROUND((((DJ114)+(2*DK114)+(3*DL114))/6),0)</f>
        <v>86</v>
      </c>
      <c r="DR114" s="20">
        <f t="shared" si="3728"/>
        <v>26</v>
      </c>
      <c r="DS114" s="138"/>
      <c r="DT114" s="141"/>
      <c r="DU114" s="21">
        <v>76</v>
      </c>
      <c r="DV114" s="20">
        <v>76</v>
      </c>
      <c r="DW114" s="20">
        <v>76</v>
      </c>
      <c r="DX114" s="20" t="s">
        <v>24</v>
      </c>
      <c r="DY114" s="20" t="s">
        <v>24</v>
      </c>
      <c r="DZ114" s="20" t="s">
        <v>24</v>
      </c>
      <c r="EA114" s="20" t="s">
        <v>24</v>
      </c>
      <c r="EB114" s="20">
        <f t="shared" ref="EB114" si="3834">ROUND((((DU114)+(2*DV114)+(3*DW114))/6),0)</f>
        <v>76</v>
      </c>
      <c r="EC114" s="20">
        <f t="shared" si="3620"/>
        <v>4</v>
      </c>
      <c r="ED114" s="138"/>
      <c r="EE114" s="141"/>
      <c r="EF114" s="19">
        <v>78</v>
      </c>
      <c r="EG114" s="20">
        <v>78</v>
      </c>
      <c r="EH114" s="20">
        <v>78</v>
      </c>
      <c r="EI114" s="20" t="s">
        <v>24</v>
      </c>
      <c r="EJ114" s="20" t="s">
        <v>24</v>
      </c>
      <c r="EK114" s="20" t="s">
        <v>24</v>
      </c>
      <c r="EL114" s="20" t="s">
        <v>24</v>
      </c>
      <c r="EM114" s="20">
        <f t="shared" ref="EM114" si="3835">ROUND((((EF114)+(2*EG114)+(3*EH114))/6),0)</f>
        <v>78</v>
      </c>
      <c r="EN114" s="20">
        <f t="shared" ref="EN114:EN129" si="3836">ROUND(EM114*0.1,0)</f>
        <v>8</v>
      </c>
      <c r="EO114" s="138"/>
      <c r="EP114" s="141"/>
      <c r="EQ114" s="21">
        <v>77</v>
      </c>
      <c r="ER114" s="21">
        <v>77</v>
      </c>
      <c r="ES114" s="21">
        <v>77</v>
      </c>
      <c r="ET114" s="20" t="s">
        <v>24</v>
      </c>
      <c r="EU114" s="20" t="s">
        <v>24</v>
      </c>
      <c r="EV114" s="20" t="s">
        <v>24</v>
      </c>
      <c r="EW114" s="20" t="s">
        <v>24</v>
      </c>
      <c r="EX114" s="20">
        <f t="shared" ref="EX114" si="3837">ROUND((((EQ114)+(2*ER114)+(3*ES114))/6),0)</f>
        <v>77</v>
      </c>
      <c r="EY114" s="20">
        <f t="shared" ref="EY114" si="3838">ROUND(EX114*0.1,0)</f>
        <v>8</v>
      </c>
      <c r="EZ114" s="138"/>
      <c r="FA114" s="141"/>
      <c r="FB114" s="67">
        <v>75.400000000000006</v>
      </c>
      <c r="FC114" s="68">
        <v>75</v>
      </c>
      <c r="FD114" s="68">
        <v>75.900000000000006</v>
      </c>
      <c r="FE114" s="20" t="s">
        <v>24</v>
      </c>
      <c r="FF114" s="20" t="s">
        <v>24</v>
      </c>
      <c r="FG114" s="20" t="s">
        <v>24</v>
      </c>
      <c r="FH114" s="20" t="s">
        <v>24</v>
      </c>
      <c r="FI114" s="20">
        <f t="shared" ref="FI114" si="3839">ROUND((((FB114)+(2*FC114)+(3*FD114))/6),0)</f>
        <v>76</v>
      </c>
      <c r="FJ114" s="20">
        <f t="shared" ref="FJ114" si="3840">ROUND(FI114*0.2,0)</f>
        <v>15</v>
      </c>
      <c r="FK114" s="138"/>
      <c r="FL114" s="135"/>
      <c r="FM114" s="75">
        <v>77.599999999999994</v>
      </c>
      <c r="FN114" s="68">
        <v>78</v>
      </c>
      <c r="FO114" s="68">
        <v>78</v>
      </c>
      <c r="FP114" s="20" t="s">
        <v>24</v>
      </c>
      <c r="FQ114" s="20" t="s">
        <v>24</v>
      </c>
      <c r="FR114" s="20" t="s">
        <v>24</v>
      </c>
      <c r="FS114" s="20" t="s">
        <v>24</v>
      </c>
      <c r="FT114" s="20">
        <f>ROUND((((FM114)+(2*FN114)+(3*FO114))/6),0)</f>
        <v>78</v>
      </c>
      <c r="FU114" s="20">
        <f t="shared" ref="FU114" si="3841">ROUND(FT114*0.2,0)</f>
        <v>16</v>
      </c>
      <c r="FV114" s="138"/>
      <c r="FW114" s="135"/>
      <c r="FX114" s="19">
        <v>78</v>
      </c>
      <c r="FY114" s="19">
        <v>78</v>
      </c>
      <c r="FZ114" s="19">
        <v>78</v>
      </c>
      <c r="GA114" s="20" t="s">
        <v>24</v>
      </c>
      <c r="GB114" s="20" t="s">
        <v>24</v>
      </c>
      <c r="GC114" s="20" t="s">
        <v>24</v>
      </c>
      <c r="GD114" s="20" t="s">
        <v>24</v>
      </c>
      <c r="GE114" s="20">
        <f t="shared" ref="GE114" si="3842">ROUND((((FX114)+(2*FY114)+(3*FZ114))/6),0)</f>
        <v>78</v>
      </c>
      <c r="GF114" s="20">
        <f t="shared" ref="GF114" si="3843">ROUND(GE114*0.2,0)</f>
        <v>16</v>
      </c>
      <c r="GG114" s="138"/>
      <c r="GH114" s="135"/>
      <c r="GI114" s="144"/>
      <c r="GJ114" s="147"/>
      <c r="GK114" s="150"/>
      <c r="GL114" s="150"/>
      <c r="GM114" s="150"/>
      <c r="GN114" s="150"/>
      <c r="GO114" s="129"/>
      <c r="GP114" s="132"/>
      <c r="GQ114" s="132"/>
      <c r="GR114" s="129"/>
    </row>
    <row r="115" spans="1:200" ht="15.75" customHeight="1" thickBot="1" x14ac:dyDescent="0.3">
      <c r="A115" s="154">
        <v>37</v>
      </c>
      <c r="B115" s="157" t="s">
        <v>113</v>
      </c>
      <c r="C115" s="10" t="s">
        <v>3</v>
      </c>
      <c r="D115" s="24">
        <v>74</v>
      </c>
      <c r="E115" s="25">
        <v>60</v>
      </c>
      <c r="F115" s="46">
        <v>75</v>
      </c>
      <c r="G115" s="65">
        <f t="shared" si="3738"/>
        <v>70</v>
      </c>
      <c r="H115" s="6">
        <f t="shared" ref="H115" si="3844">ROUND(G115*0.4,0)</f>
        <v>28</v>
      </c>
      <c r="I115" s="6" t="s">
        <v>24</v>
      </c>
      <c r="J115" s="6" t="s">
        <v>24</v>
      </c>
      <c r="K115" s="6" t="s">
        <v>24</v>
      </c>
      <c r="L115" s="6" t="s">
        <v>24</v>
      </c>
      <c r="M115" s="136">
        <f t="shared" ref="M115" si="3845">H115+J116+L117</f>
        <v>75</v>
      </c>
      <c r="N115" s="133" t="str">
        <f t="shared" ref="N115" si="3846">IF(M115&gt;=75,"T","TT")</f>
        <v>T</v>
      </c>
      <c r="O115" s="5">
        <v>80</v>
      </c>
      <c r="P115" s="25">
        <v>70</v>
      </c>
      <c r="Q115" s="25">
        <v>58</v>
      </c>
      <c r="R115" s="6">
        <f t="shared" ref="R115" si="3847">ROUND((((O115)+(2*P115)+(3*Q115))/6),0)</f>
        <v>66</v>
      </c>
      <c r="S115" s="6">
        <f t="shared" ref="S115" si="3848">ROUND(R115*0.4,0)</f>
        <v>26</v>
      </c>
      <c r="T115" s="6" t="s">
        <v>24</v>
      </c>
      <c r="U115" s="6" t="s">
        <v>24</v>
      </c>
      <c r="V115" s="6" t="s">
        <v>24</v>
      </c>
      <c r="W115" s="6" t="s">
        <v>24</v>
      </c>
      <c r="X115" s="136">
        <f t="shared" ref="X115" si="3849">S115+U116+W117</f>
        <v>77</v>
      </c>
      <c r="Y115" s="133" t="str">
        <f t="shared" ref="Y115" si="3850">IF(X115&gt;=75,"T","TT")</f>
        <v>T</v>
      </c>
      <c r="Z115" s="16">
        <v>80</v>
      </c>
      <c r="AA115" s="6">
        <v>79</v>
      </c>
      <c r="AB115" s="25">
        <v>52</v>
      </c>
      <c r="AC115" s="6">
        <f t="shared" ref="AC115" si="3851">ROUND((((Z115)+(2*AA115)+(3*AB115))/6),0)</f>
        <v>66</v>
      </c>
      <c r="AD115" s="6">
        <f t="shared" ref="AD115" si="3852">ROUND(AC115*0.3,0)</f>
        <v>20</v>
      </c>
      <c r="AE115" s="6" t="s">
        <v>24</v>
      </c>
      <c r="AF115" s="6" t="s">
        <v>24</v>
      </c>
      <c r="AG115" s="6" t="s">
        <v>24</v>
      </c>
      <c r="AH115" s="6" t="s">
        <v>24</v>
      </c>
      <c r="AI115" s="136">
        <f t="shared" ref="AI115" si="3853">AD115+AF116+AH117</f>
        <v>77</v>
      </c>
      <c r="AJ115" s="133" t="str">
        <f t="shared" ref="AJ115" si="3854">IF(AI115&gt;=75,"T","TT")</f>
        <v>T</v>
      </c>
      <c r="AK115" s="5">
        <v>50</v>
      </c>
      <c r="AL115" s="25">
        <v>67</v>
      </c>
      <c r="AM115" s="25">
        <v>58</v>
      </c>
      <c r="AN115" s="6">
        <f t="shared" ref="AN115" si="3855">ROUND((((AK115)+(2*AL115)+(3*AM115))/6),0)</f>
        <v>60</v>
      </c>
      <c r="AO115" s="6">
        <f t="shared" ref="AO115" si="3856">ROUND(AN115*0.3,0)</f>
        <v>18</v>
      </c>
      <c r="AP115" s="6" t="s">
        <v>24</v>
      </c>
      <c r="AQ115" s="6" t="s">
        <v>24</v>
      </c>
      <c r="AR115" s="6" t="s">
        <v>24</v>
      </c>
      <c r="AS115" s="6" t="s">
        <v>24</v>
      </c>
      <c r="AT115" s="136">
        <f t="shared" ref="AT115" si="3857">AO115+AQ116+AS117</f>
        <v>71</v>
      </c>
      <c r="AU115" s="139" t="str">
        <f t="shared" ref="AU115" si="3858">IF(AT115&gt;=75,"T","TT")</f>
        <v>TT</v>
      </c>
      <c r="AV115" s="24">
        <v>79</v>
      </c>
      <c r="AW115" s="24">
        <v>79</v>
      </c>
      <c r="AX115" s="25">
        <v>64</v>
      </c>
      <c r="AY115" s="6">
        <f t="shared" ref="AY115" si="3859">ROUND((((AV115)+(2*AW115)+(3*AX115))/6),0)</f>
        <v>72</v>
      </c>
      <c r="AZ115" s="6">
        <f t="shared" ref="AZ115" si="3860">ROUND(AY115*0.7,0)</f>
        <v>50</v>
      </c>
      <c r="BA115" s="6" t="s">
        <v>24</v>
      </c>
      <c r="BB115" s="6" t="s">
        <v>24</v>
      </c>
      <c r="BC115" s="6" t="s">
        <v>24</v>
      </c>
      <c r="BD115" s="6" t="s">
        <v>24</v>
      </c>
      <c r="BE115" s="136">
        <f t="shared" ref="BE115" si="3861">AZ115+BB116+BD117</f>
        <v>73</v>
      </c>
      <c r="BF115" s="133" t="str">
        <f t="shared" ref="BF115" si="3862">IF(BE115&gt;=70,"T","TT")</f>
        <v>T</v>
      </c>
      <c r="BG115" s="5">
        <v>78</v>
      </c>
      <c r="BH115" s="25">
        <v>79</v>
      </c>
      <c r="BI115" s="25">
        <v>30</v>
      </c>
      <c r="BJ115" s="6">
        <f t="shared" ref="BJ115" si="3863">ROUND((((BG115)+(2*BH115)+(3*BI115))/6),0)</f>
        <v>54</v>
      </c>
      <c r="BK115" s="6">
        <f t="shared" ref="BK115" si="3864">ROUND(BJ115*0.2,0)</f>
        <v>11</v>
      </c>
      <c r="BL115" s="6" t="s">
        <v>24</v>
      </c>
      <c r="BM115" s="6" t="s">
        <v>24</v>
      </c>
      <c r="BN115" s="6" t="s">
        <v>24</v>
      </c>
      <c r="BO115" s="6" t="s">
        <v>24</v>
      </c>
      <c r="BP115" s="136">
        <f t="shared" ref="BP115" si="3865">BK115+BM116+BO117</f>
        <v>76</v>
      </c>
      <c r="BQ115" s="133" t="str">
        <f t="shared" ref="BQ115" si="3866">IF(BP115&gt;=75,"T","TT")</f>
        <v>T</v>
      </c>
      <c r="BR115" s="24"/>
      <c r="BS115" s="25"/>
      <c r="BT115" s="25"/>
      <c r="BU115" s="6">
        <v>77</v>
      </c>
      <c r="BV115" s="6">
        <f t="shared" ref="BV115" si="3867">ROUND(BU115*0.1,0)</f>
        <v>8</v>
      </c>
      <c r="BW115" s="6" t="s">
        <v>24</v>
      </c>
      <c r="BX115" s="6" t="s">
        <v>24</v>
      </c>
      <c r="BY115" s="6" t="s">
        <v>24</v>
      </c>
      <c r="BZ115" s="6" t="s">
        <v>24</v>
      </c>
      <c r="CA115" s="136">
        <f t="shared" ref="CA115" si="3868">BV115+BX116+BZ117</f>
        <v>80</v>
      </c>
      <c r="CB115" s="133" t="str">
        <f t="shared" ref="CB115" si="3869">IF(CA115&gt;=75,"T","TT")</f>
        <v>T</v>
      </c>
      <c r="CC115" s="17">
        <v>77</v>
      </c>
      <c r="CD115" s="6">
        <v>75</v>
      </c>
      <c r="CE115" s="6">
        <v>72</v>
      </c>
      <c r="CF115" s="6">
        <f t="shared" ref="CF115" si="3870">ROUND((((CC115)+(2*CD115)+(3*CE115))/6),0)</f>
        <v>74</v>
      </c>
      <c r="CG115" s="6">
        <f t="shared" ref="CG115" si="3871">ROUND(CF115*0.8,0)</f>
        <v>59</v>
      </c>
      <c r="CH115" s="6" t="s">
        <v>24</v>
      </c>
      <c r="CI115" s="6" t="s">
        <v>24</v>
      </c>
      <c r="CJ115" s="6" t="s">
        <v>24</v>
      </c>
      <c r="CK115" s="6" t="s">
        <v>24</v>
      </c>
      <c r="CL115" s="136">
        <f t="shared" ref="CL115" si="3872">CG115+CI116+CK117</f>
        <v>75</v>
      </c>
      <c r="CM115" s="133" t="str">
        <f t="shared" ref="CM115" si="3873">IF(CL115&gt;=75,"T","TT")</f>
        <v>T</v>
      </c>
      <c r="CN115" s="24">
        <v>79</v>
      </c>
      <c r="CO115" s="25">
        <v>68</v>
      </c>
      <c r="CP115" s="25">
        <v>76</v>
      </c>
      <c r="CQ115" s="6">
        <f t="shared" ref="CQ115" si="3874">ROUND((((CN115)+(2*CO115)+(3*CP115))/6),0)</f>
        <v>74</v>
      </c>
      <c r="CR115" s="6">
        <f t="shared" ref="CR115" si="3875">ROUND(CQ115*0.7,0)</f>
        <v>52</v>
      </c>
      <c r="CS115" s="6" t="s">
        <v>24</v>
      </c>
      <c r="CT115" s="6" t="s">
        <v>24</v>
      </c>
      <c r="CU115" s="6" t="s">
        <v>24</v>
      </c>
      <c r="CV115" s="6" t="s">
        <v>24</v>
      </c>
      <c r="CW115" s="136">
        <f t="shared" ref="CW115" si="3876">CR115+CT116+CV117</f>
        <v>75</v>
      </c>
      <c r="CX115" s="139" t="str">
        <f t="shared" ref="CX115" si="3877">IF(CW115&gt;=75,"T","TT")</f>
        <v>T</v>
      </c>
      <c r="CY115" s="5">
        <v>77</v>
      </c>
      <c r="CZ115" s="25">
        <v>78</v>
      </c>
      <c r="DA115" s="25">
        <v>68</v>
      </c>
      <c r="DB115" s="6">
        <f t="shared" ref="DB115" si="3878">ROUND((((CY115)+(2*CZ115)+(3*DA115))/6),0)</f>
        <v>73</v>
      </c>
      <c r="DC115" s="6">
        <f t="shared" ref="DC115" si="3879">ROUND(DB115*0.7,0)</f>
        <v>51</v>
      </c>
      <c r="DD115" s="6" t="s">
        <v>24</v>
      </c>
      <c r="DE115" s="6" t="s">
        <v>24</v>
      </c>
      <c r="DF115" s="6" t="s">
        <v>24</v>
      </c>
      <c r="DG115" s="6" t="s">
        <v>24</v>
      </c>
      <c r="DH115" s="136">
        <f t="shared" ref="DH115" si="3880">DC115+DE116+DG117</f>
        <v>75</v>
      </c>
      <c r="DI115" s="139" t="str">
        <f t="shared" ref="DI115" si="3881">IF(DH115&gt;=75,"T","TT")</f>
        <v>T</v>
      </c>
      <c r="DJ115" s="24">
        <v>82</v>
      </c>
      <c r="DK115" s="25">
        <v>75</v>
      </c>
      <c r="DL115" s="25">
        <v>49</v>
      </c>
      <c r="DM115" s="25">
        <f t="shared" ref="DM115" si="3882">ROUND((((DJ115)+(2*DK115)+(3*DL115))/6),0)</f>
        <v>63</v>
      </c>
      <c r="DN115" s="25">
        <f t="shared" ref="DN115" si="3883">ROUND(DM115*0.5,0)</f>
        <v>32</v>
      </c>
      <c r="DO115" s="25" t="s">
        <v>24</v>
      </c>
      <c r="DP115" s="25" t="s">
        <v>24</v>
      </c>
      <c r="DQ115" s="25" t="s">
        <v>24</v>
      </c>
      <c r="DR115" s="25" t="s">
        <v>24</v>
      </c>
      <c r="DS115" s="136">
        <f t="shared" ref="DS115" si="3884">DN115+DP116+DR117</f>
        <v>75</v>
      </c>
      <c r="DT115" s="139" t="str">
        <f t="shared" ref="DT115" si="3885">IF(DS115&gt;=75,"T","TT")</f>
        <v>T</v>
      </c>
      <c r="DU115" s="5">
        <v>77</v>
      </c>
      <c r="DV115" s="25">
        <v>75</v>
      </c>
      <c r="DW115" s="25">
        <v>63</v>
      </c>
      <c r="DX115" s="25">
        <f t="shared" ref="DX115" si="3886">ROUND((((DU115)+(2*DV115)+(3*DW115))/6),0)</f>
        <v>69</v>
      </c>
      <c r="DY115" s="25">
        <f t="shared" ref="DY115" si="3887">ROUND(DX115*0.8,0)</f>
        <v>55</v>
      </c>
      <c r="DZ115" s="25" t="s">
        <v>24</v>
      </c>
      <c r="EA115" s="25" t="s">
        <v>24</v>
      </c>
      <c r="EB115" s="25" t="s">
        <v>24</v>
      </c>
      <c r="EC115" s="25" t="s">
        <v>24</v>
      </c>
      <c r="ED115" s="136">
        <f t="shared" ref="ED115" si="3888">DY115+EA116+EC117</f>
        <v>70</v>
      </c>
      <c r="EE115" s="139" t="str">
        <f t="shared" ref="EE115" si="3889">IF(ED115&gt;=70,"T","TT")</f>
        <v>T</v>
      </c>
      <c r="EF115" s="24">
        <v>74</v>
      </c>
      <c r="EG115" s="25">
        <v>70</v>
      </c>
      <c r="EH115" s="25">
        <v>58</v>
      </c>
      <c r="EI115" s="25">
        <f t="shared" ref="EI115" si="3890">ROUND((((EF115)+(2*EG115)+(3*EH115))/6),0)</f>
        <v>65</v>
      </c>
      <c r="EJ115" s="25">
        <f t="shared" ref="EJ115" si="3891">ROUND(EI115*0.6,0)</f>
        <v>39</v>
      </c>
      <c r="EK115" s="25" t="s">
        <v>24</v>
      </c>
      <c r="EL115" s="25" t="s">
        <v>24</v>
      </c>
      <c r="EM115" s="25" t="s">
        <v>24</v>
      </c>
      <c r="EN115" s="25" t="s">
        <v>24</v>
      </c>
      <c r="EO115" s="136">
        <f t="shared" ref="EO115" si="3892">EJ115+EL116+EN117</f>
        <v>70</v>
      </c>
      <c r="EP115" s="139" t="str">
        <f t="shared" ref="EP115" si="3893">IF(EO115&gt;=70,"T","TT")</f>
        <v>T</v>
      </c>
      <c r="EQ115" s="5">
        <v>71</v>
      </c>
      <c r="ER115" s="5">
        <v>71</v>
      </c>
      <c r="ES115" s="25">
        <v>64</v>
      </c>
      <c r="ET115" s="25">
        <f t="shared" ref="ET115" si="3894">ROUND((((EQ115)+(2*ER115)+(3*ES115))/6),0)</f>
        <v>68</v>
      </c>
      <c r="EU115" s="25">
        <f t="shared" ref="EU115" si="3895">ROUND(ET115*0.7,0)</f>
        <v>48</v>
      </c>
      <c r="EV115" s="25" t="s">
        <v>24</v>
      </c>
      <c r="EW115" s="25" t="s">
        <v>24</v>
      </c>
      <c r="EX115" s="25" t="s">
        <v>24</v>
      </c>
      <c r="EY115" s="25" t="s">
        <v>24</v>
      </c>
      <c r="EZ115" s="136">
        <f t="shared" ref="EZ115" si="3896">EU115+EW116+EY117</f>
        <v>70</v>
      </c>
      <c r="FA115" s="139" t="str">
        <f t="shared" ref="FA115" si="3897">IF(EZ115&gt;=70,"T","TT")</f>
        <v>T</v>
      </c>
      <c r="FB115" s="72">
        <v>81.333333333333329</v>
      </c>
      <c r="FC115" s="56">
        <v>80.833333333333329</v>
      </c>
      <c r="FD115" s="56">
        <v>50</v>
      </c>
      <c r="FE115" s="25">
        <f t="shared" ref="FE115" si="3898">ROUND((((FB115)+(2*FC115)+(3*FD115))/6),0)</f>
        <v>66</v>
      </c>
      <c r="FF115" s="25">
        <f t="shared" ref="FF115" si="3899">ROUND(FE115*0.3,0)</f>
        <v>20</v>
      </c>
      <c r="FG115" s="25" t="s">
        <v>24</v>
      </c>
      <c r="FH115" s="25" t="s">
        <v>24</v>
      </c>
      <c r="FI115" s="25" t="s">
        <v>24</v>
      </c>
      <c r="FJ115" s="25" t="s">
        <v>24</v>
      </c>
      <c r="FK115" s="136">
        <f t="shared" ref="FK115" si="3900">FF115+FH116+FJ117</f>
        <v>77</v>
      </c>
      <c r="FL115" s="133" t="str">
        <f t="shared" ref="FL115" si="3901">IF(FK115&gt;=75,"T","TT")</f>
        <v>T</v>
      </c>
      <c r="FM115" s="77">
        <v>77.900000000000006</v>
      </c>
      <c r="FN115" s="56">
        <v>68</v>
      </c>
      <c r="FO115" s="25">
        <v>76</v>
      </c>
      <c r="FP115" s="25">
        <f t="shared" ref="FP115" si="3902">ROUND((((FM115)+(2*FN115)+(3*FO115))/6),0)</f>
        <v>74</v>
      </c>
      <c r="FQ115" s="25">
        <f t="shared" ref="FQ115" si="3903">ROUND(FP115*0.4,0)</f>
        <v>30</v>
      </c>
      <c r="FR115" s="25" t="s">
        <v>24</v>
      </c>
      <c r="FS115" s="25" t="s">
        <v>24</v>
      </c>
      <c r="FT115" s="25" t="s">
        <v>24</v>
      </c>
      <c r="FU115" s="25" t="s">
        <v>24</v>
      </c>
      <c r="FV115" s="136">
        <f t="shared" ref="FV115" si="3904">FQ115+FS116+FU117</f>
        <v>77</v>
      </c>
      <c r="FW115" s="133" t="str">
        <f t="shared" ref="FW115" si="3905">IF(FV115&gt;=75,"T","TT")</f>
        <v>T</v>
      </c>
      <c r="FX115" s="24">
        <v>80</v>
      </c>
      <c r="FY115" s="25">
        <v>75</v>
      </c>
      <c r="FZ115" s="25">
        <v>86</v>
      </c>
      <c r="GA115" s="25">
        <f t="shared" ref="GA115" si="3906">ROUND((((FX115)+(2*FY115)+(3*FZ115))/6),0)</f>
        <v>81</v>
      </c>
      <c r="GB115" s="25">
        <f t="shared" ref="GB115" si="3907">ROUND(GA115*0.3,0)</f>
        <v>24</v>
      </c>
      <c r="GC115" s="25" t="s">
        <v>24</v>
      </c>
      <c r="GD115" s="25" t="s">
        <v>24</v>
      </c>
      <c r="GE115" s="25" t="s">
        <v>24</v>
      </c>
      <c r="GF115" s="25" t="s">
        <v>24</v>
      </c>
      <c r="GG115" s="136">
        <f t="shared" ref="GG115" si="3908">GB115+GD116+GF117</f>
        <v>80</v>
      </c>
      <c r="GH115" s="133" t="str">
        <f t="shared" ref="GH115" si="3909">IF(GG115&gt;=75,"T","TT")</f>
        <v>T</v>
      </c>
      <c r="GI115" s="143">
        <f>M115+X115+AI115+AT115+BE115+BP115+CA115+CL115+CW115+DH115+DS115+ED115+EO115+EZ115+FK115+FV115+GG115</f>
        <v>1273</v>
      </c>
      <c r="GJ115" s="146">
        <f t="shared" ref="GJ115" si="3910">GI115/17</f>
        <v>74.882352941176464</v>
      </c>
      <c r="GK115" s="148">
        <f t="shared" ref="GK115" si="3911">17-GL115</f>
        <v>16</v>
      </c>
      <c r="GL115" s="148">
        <f t="shared" ref="GL115" si="3912">COUNTIF(C115:GH115,"TT")</f>
        <v>1</v>
      </c>
      <c r="GM115" s="148" t="str">
        <f t="shared" ref="GM115" si="3913">IF(GL115&lt;=3,"N","TN")</f>
        <v>N</v>
      </c>
      <c r="GN115" s="148">
        <f>RANK(GI115,$GI$7:$GI$138,0)</f>
        <v>38</v>
      </c>
      <c r="GO115" s="127" t="str">
        <f t="shared" ref="GO115" si="3914">IF(AND(AI115&gt;=75,AT115&gt;=75,FV115&gt;=75),"YA","TIDAK")</f>
        <v>TIDAK</v>
      </c>
      <c r="GP115" s="130" t="str">
        <f t="shared" ref="GP115" si="3915">IF(AND(BE115&gt;=70,ED115&gt;=70,EO115&gt;=70,EZ115&gt;=70),"YA","TIDAK")</f>
        <v>YA</v>
      </c>
      <c r="GQ115" s="130" t="str">
        <f t="shared" ref="GQ115" si="3916">IF(AND(CL115&gt;=75,CW115&gt;=75,DH115&gt;=75,DS115&gt;=75),"YA","TIDAK")</f>
        <v>YA</v>
      </c>
      <c r="GR115" s="127"/>
    </row>
    <row r="116" spans="1:200" ht="15.75" customHeight="1" thickBot="1" x14ac:dyDescent="0.3">
      <c r="A116" s="155"/>
      <c r="B116" s="158"/>
      <c r="C116" s="11" t="s">
        <v>4</v>
      </c>
      <c r="D116" s="18">
        <v>75</v>
      </c>
      <c r="E116" s="8">
        <v>75</v>
      </c>
      <c r="F116" s="8">
        <v>78</v>
      </c>
      <c r="G116" s="26" t="s">
        <v>24</v>
      </c>
      <c r="H116" s="8" t="s">
        <v>24</v>
      </c>
      <c r="I116" s="8">
        <f t="shared" ref="I116" si="3917">ROUND((((D116)+(2*E116)+(3*F116))/6),0)</f>
        <v>77</v>
      </c>
      <c r="J116" s="8">
        <f t="shared" ref="J116" si="3918">ROUND(I116*0.25,0)</f>
        <v>19</v>
      </c>
      <c r="K116" s="8" t="s">
        <v>24</v>
      </c>
      <c r="L116" s="8" t="s">
        <v>24</v>
      </c>
      <c r="M116" s="137"/>
      <c r="N116" s="134"/>
      <c r="O116" s="7">
        <v>80</v>
      </c>
      <c r="P116" s="7">
        <v>80</v>
      </c>
      <c r="Q116" s="7">
        <v>80</v>
      </c>
      <c r="R116" s="8" t="s">
        <v>24</v>
      </c>
      <c r="S116" s="8" t="s">
        <v>24</v>
      </c>
      <c r="T116" s="8">
        <f t="shared" ref="T116" si="3919">ROUND((((O116)+(2*P116)+(3*Q116))/6),0)</f>
        <v>80</v>
      </c>
      <c r="U116" s="8">
        <f t="shared" ref="U116" si="3920">ROUND(T116*0.1,0)</f>
        <v>8</v>
      </c>
      <c r="V116" s="8" t="s">
        <v>24</v>
      </c>
      <c r="W116" s="8" t="s">
        <v>24</v>
      </c>
      <c r="X116" s="137"/>
      <c r="Y116" s="134"/>
      <c r="Z116" s="18">
        <v>80</v>
      </c>
      <c r="AA116" s="8">
        <v>80</v>
      </c>
      <c r="AB116" s="8">
        <v>81</v>
      </c>
      <c r="AC116" s="8" t="s">
        <v>24</v>
      </c>
      <c r="AD116" s="8" t="s">
        <v>24</v>
      </c>
      <c r="AE116" s="8">
        <f t="shared" ref="AE116" si="3921">ROUND((((Z116)+(2*AA116)+(3*AB116))/6),0)</f>
        <v>81</v>
      </c>
      <c r="AF116" s="8">
        <f t="shared" ref="AF116" si="3922">ROUND(AE116*0.5,0)</f>
        <v>41</v>
      </c>
      <c r="AG116" s="8" t="s">
        <v>24</v>
      </c>
      <c r="AH116" s="8" t="s">
        <v>24</v>
      </c>
      <c r="AI116" s="137"/>
      <c r="AJ116" s="134"/>
      <c r="AK116" s="7">
        <v>75</v>
      </c>
      <c r="AL116" s="7">
        <v>75</v>
      </c>
      <c r="AM116" s="7">
        <v>75</v>
      </c>
      <c r="AN116" s="8" t="s">
        <v>24</v>
      </c>
      <c r="AO116" s="8" t="s">
        <v>24</v>
      </c>
      <c r="AP116" s="8">
        <f t="shared" ref="AP116" si="3923">ROUND((((AK116)+(2*AL116)+(3*AM116))/6),0)</f>
        <v>75</v>
      </c>
      <c r="AQ116" s="8">
        <f t="shared" ref="AQ116" si="3924">ROUND(AP116*0.5,0)</f>
        <v>38</v>
      </c>
      <c r="AR116" s="8" t="s">
        <v>24</v>
      </c>
      <c r="AS116" s="8" t="s">
        <v>24</v>
      </c>
      <c r="AT116" s="137"/>
      <c r="AU116" s="140"/>
      <c r="AV116" s="18">
        <v>75</v>
      </c>
      <c r="AW116" s="18">
        <v>75</v>
      </c>
      <c r="AX116" s="18">
        <v>75</v>
      </c>
      <c r="AY116" s="8" t="s">
        <v>24</v>
      </c>
      <c r="AZ116" s="8" t="s">
        <v>24</v>
      </c>
      <c r="BA116" s="8">
        <f t="shared" ref="BA116" si="3925">ROUND((((AV116)+(2*AW116)+(3*AX116))/6),0)</f>
        <v>75</v>
      </c>
      <c r="BB116" s="8">
        <f t="shared" ref="BB116" si="3926">ROUND(BA116*0.1,0)</f>
        <v>8</v>
      </c>
      <c r="BC116" s="8" t="s">
        <v>24</v>
      </c>
      <c r="BD116" s="8" t="s">
        <v>24</v>
      </c>
      <c r="BE116" s="137"/>
      <c r="BF116" s="134"/>
      <c r="BG116" s="7">
        <v>82</v>
      </c>
      <c r="BH116" s="8">
        <v>81</v>
      </c>
      <c r="BI116" s="8">
        <v>83</v>
      </c>
      <c r="BJ116" s="8" t="s">
        <v>24</v>
      </c>
      <c r="BK116" s="8" t="s">
        <v>24</v>
      </c>
      <c r="BL116" s="8">
        <f t="shared" ref="BL116" si="3927">ROUND((((BG116)+(2*BH116)+(3*BI116))/6),0)</f>
        <v>82</v>
      </c>
      <c r="BM116" s="8">
        <f t="shared" ref="BM116" si="3928">ROUND(BL116*0.5,0)</f>
        <v>41</v>
      </c>
      <c r="BN116" s="8" t="s">
        <v>24</v>
      </c>
      <c r="BO116" s="8" t="s">
        <v>24</v>
      </c>
      <c r="BP116" s="137"/>
      <c r="BQ116" s="134"/>
      <c r="BR116" s="18"/>
      <c r="BS116" s="8"/>
      <c r="BT116" s="8"/>
      <c r="BU116" s="8" t="s">
        <v>24</v>
      </c>
      <c r="BV116" s="8" t="s">
        <v>24</v>
      </c>
      <c r="BW116" s="8">
        <v>79</v>
      </c>
      <c r="BX116" s="8">
        <f t="shared" ref="BX116" si="3929">ROUND(BW116*0.5,0)</f>
        <v>40</v>
      </c>
      <c r="BY116" s="8" t="s">
        <v>24</v>
      </c>
      <c r="BZ116" s="8" t="s">
        <v>24</v>
      </c>
      <c r="CA116" s="137"/>
      <c r="CB116" s="134"/>
      <c r="CC116" s="7">
        <v>80</v>
      </c>
      <c r="CD116" s="7">
        <v>80</v>
      </c>
      <c r="CE116" s="7">
        <v>83</v>
      </c>
      <c r="CF116" s="8" t="s">
        <v>24</v>
      </c>
      <c r="CG116" s="8" t="s">
        <v>24</v>
      </c>
      <c r="CH116" s="8">
        <f t="shared" ref="CH116" si="3930">ROUND((((CC116)+(2*CD116)+(3*CE116))/6),0)</f>
        <v>82</v>
      </c>
      <c r="CI116" s="8">
        <f t="shared" ref="CI116" si="3931">ROUND(CH116*0.1,0)</f>
        <v>8</v>
      </c>
      <c r="CJ116" s="8" t="s">
        <v>24</v>
      </c>
      <c r="CK116" s="8" t="s">
        <v>24</v>
      </c>
      <c r="CL116" s="137"/>
      <c r="CM116" s="134"/>
      <c r="CN116" s="18">
        <v>77</v>
      </c>
      <c r="CO116" s="8">
        <v>76</v>
      </c>
      <c r="CP116" s="8">
        <v>78</v>
      </c>
      <c r="CQ116" s="8" t="s">
        <v>24</v>
      </c>
      <c r="CR116" s="8" t="s">
        <v>24</v>
      </c>
      <c r="CS116" s="8">
        <f t="shared" ref="CS116" si="3932">ROUND((((CN116)+(2*CO116)+(3*CP116))/6),0)</f>
        <v>77</v>
      </c>
      <c r="CT116" s="8">
        <f t="shared" ref="CT116" si="3933">ROUND(CS116*0.2,0)</f>
        <v>15</v>
      </c>
      <c r="CU116" s="8" t="s">
        <v>24</v>
      </c>
      <c r="CV116" s="8" t="s">
        <v>24</v>
      </c>
      <c r="CW116" s="137"/>
      <c r="CX116" s="140"/>
      <c r="CY116" s="7">
        <v>80</v>
      </c>
      <c r="CZ116" s="8">
        <v>80</v>
      </c>
      <c r="DA116" s="8">
        <v>78</v>
      </c>
      <c r="DB116" s="8" t="s">
        <v>24</v>
      </c>
      <c r="DC116" s="8" t="s">
        <v>24</v>
      </c>
      <c r="DD116" s="8">
        <f t="shared" ref="DD116" si="3934">ROUND((((CY116)+(2*CZ116)+(3*DA116))/6),0)</f>
        <v>79</v>
      </c>
      <c r="DE116" s="8">
        <f t="shared" ref="DE116" si="3935">ROUND(DD116*0.2,0)</f>
        <v>16</v>
      </c>
      <c r="DF116" s="8" t="s">
        <v>24</v>
      </c>
      <c r="DG116" s="8" t="s">
        <v>24</v>
      </c>
      <c r="DH116" s="137"/>
      <c r="DI116" s="140"/>
      <c r="DJ116" s="18">
        <v>86</v>
      </c>
      <c r="DK116" s="8">
        <v>83</v>
      </c>
      <c r="DL116" s="8">
        <v>87</v>
      </c>
      <c r="DM116" s="8" t="s">
        <v>24</v>
      </c>
      <c r="DN116" s="8" t="s">
        <v>24</v>
      </c>
      <c r="DO116" s="8">
        <f t="shared" ref="DO116" si="3936">ROUND((((DJ116)+(2*DK116)+(3*DL116))/6),0)</f>
        <v>86</v>
      </c>
      <c r="DP116" s="8">
        <f t="shared" ref="DP116" si="3937">ROUND(DO116*0.2,0)</f>
        <v>17</v>
      </c>
      <c r="DQ116" s="8" t="s">
        <v>24</v>
      </c>
      <c r="DR116" s="8" t="s">
        <v>24</v>
      </c>
      <c r="DS116" s="137"/>
      <c r="DT116" s="140"/>
      <c r="DU116" s="7">
        <v>77</v>
      </c>
      <c r="DV116" s="8">
        <v>76</v>
      </c>
      <c r="DW116" s="8">
        <v>76</v>
      </c>
      <c r="DX116" s="8" t="s">
        <v>24</v>
      </c>
      <c r="DY116" s="8" t="s">
        <v>24</v>
      </c>
      <c r="DZ116" s="8">
        <f t="shared" ref="DZ116" si="3938">ROUND((((DU116)+(2*DV116)+(3*DW116))/6),0)</f>
        <v>76</v>
      </c>
      <c r="EA116" s="8">
        <f t="shared" ref="EA116" si="3939">ROUND(DZ116*0.15,0)</f>
        <v>11</v>
      </c>
      <c r="EB116" s="8" t="s">
        <v>24</v>
      </c>
      <c r="EC116" s="8" t="s">
        <v>24</v>
      </c>
      <c r="ED116" s="137"/>
      <c r="EE116" s="140"/>
      <c r="EF116" s="18">
        <v>76</v>
      </c>
      <c r="EG116" s="8">
        <v>76</v>
      </c>
      <c r="EH116" s="8">
        <v>76</v>
      </c>
      <c r="EI116" s="8" t="s">
        <v>24</v>
      </c>
      <c r="EJ116" s="8" t="s">
        <v>24</v>
      </c>
      <c r="EK116" s="8">
        <f t="shared" ref="EK116" si="3940">ROUND((((EF116)+(2*EG116)+(3*EH116))/6),0)</f>
        <v>76</v>
      </c>
      <c r="EL116" s="8">
        <f t="shared" ref="EL116" si="3941">ROUND(EK116*0.3,0)</f>
        <v>23</v>
      </c>
      <c r="EM116" s="8" t="s">
        <v>24</v>
      </c>
      <c r="EN116" s="8" t="s">
        <v>24</v>
      </c>
      <c r="EO116" s="137"/>
      <c r="EP116" s="140"/>
      <c r="EQ116" s="7">
        <v>72</v>
      </c>
      <c r="ER116" s="7">
        <v>72</v>
      </c>
      <c r="ES116" s="7">
        <v>72</v>
      </c>
      <c r="ET116" s="8" t="s">
        <v>24</v>
      </c>
      <c r="EU116" s="8" t="s">
        <v>24</v>
      </c>
      <c r="EV116" s="8">
        <f t="shared" ref="EV116" si="3942">ROUND((((EQ116)+(2*ER116)+(3*ES116))/6),0)</f>
        <v>72</v>
      </c>
      <c r="EW116" s="8">
        <f t="shared" ref="EW116" si="3943">ROUND(EV116*0.2,0)</f>
        <v>14</v>
      </c>
      <c r="EX116" s="8" t="s">
        <v>24</v>
      </c>
      <c r="EY116" s="8" t="s">
        <v>24</v>
      </c>
      <c r="EZ116" s="137"/>
      <c r="FA116" s="140"/>
      <c r="FB116" s="66">
        <v>80.52</v>
      </c>
      <c r="FC116" s="29">
        <v>80</v>
      </c>
      <c r="FD116" s="29">
        <v>81.02</v>
      </c>
      <c r="FE116" s="8" t="s">
        <v>24</v>
      </c>
      <c r="FF116" s="8" t="s">
        <v>24</v>
      </c>
      <c r="FG116" s="8">
        <f t="shared" ref="FG116" si="3944">ROUND((((FB116)+(2*FC116)+(3*FD116))/6),0)</f>
        <v>81</v>
      </c>
      <c r="FH116" s="8">
        <f t="shared" ref="FH116" si="3945">ROUND(FG116*0.5,0)</f>
        <v>41</v>
      </c>
      <c r="FI116" s="8" t="s">
        <v>24</v>
      </c>
      <c r="FJ116" s="8" t="s">
        <v>24</v>
      </c>
      <c r="FK116" s="137"/>
      <c r="FL116" s="134"/>
      <c r="FM116" s="74">
        <v>78.5</v>
      </c>
      <c r="FN116" s="29">
        <v>78</v>
      </c>
      <c r="FO116" s="29">
        <v>78</v>
      </c>
      <c r="FP116" s="8" t="s">
        <v>24</v>
      </c>
      <c r="FQ116" s="8" t="s">
        <v>24</v>
      </c>
      <c r="FR116" s="8">
        <f t="shared" ref="FR116" si="3946">ROUND((((FM116)+(2*FN116)+(3*FO116))/6),0)</f>
        <v>78</v>
      </c>
      <c r="FS116" s="8">
        <f t="shared" ref="FS116" si="3947">ROUND(FR116*0.4,0)</f>
        <v>31</v>
      </c>
      <c r="FT116" s="8" t="s">
        <v>24</v>
      </c>
      <c r="FU116" s="8" t="s">
        <v>24</v>
      </c>
      <c r="FV116" s="137"/>
      <c r="FW116" s="134"/>
      <c r="FX116" s="18">
        <v>80</v>
      </c>
      <c r="FY116" s="18">
        <v>80</v>
      </c>
      <c r="FZ116" s="18">
        <v>80</v>
      </c>
      <c r="GA116" s="8" t="s">
        <v>24</v>
      </c>
      <c r="GB116" s="8" t="s">
        <v>24</v>
      </c>
      <c r="GC116" s="8">
        <f t="shared" ref="GC116" si="3948">ROUND((((FX116)+(2*FY116)+(3*FZ116))/6),0)</f>
        <v>80</v>
      </c>
      <c r="GD116" s="8">
        <f t="shared" ref="GD116" si="3949">ROUND(GC116*0.5,0)</f>
        <v>40</v>
      </c>
      <c r="GE116" s="8" t="s">
        <v>24</v>
      </c>
      <c r="GF116" s="8" t="s">
        <v>24</v>
      </c>
      <c r="GG116" s="137"/>
      <c r="GH116" s="134"/>
      <c r="GI116" s="143"/>
      <c r="GJ116" s="146"/>
      <c r="GK116" s="149"/>
      <c r="GL116" s="149"/>
      <c r="GM116" s="149"/>
      <c r="GN116" s="149"/>
      <c r="GO116" s="128"/>
      <c r="GP116" s="131"/>
      <c r="GQ116" s="131"/>
      <c r="GR116" s="128"/>
    </row>
    <row r="117" spans="1:200" ht="15.75" customHeight="1" thickBot="1" x14ac:dyDescent="0.3">
      <c r="A117" s="156"/>
      <c r="B117" s="159"/>
      <c r="C117" s="12" t="s">
        <v>5</v>
      </c>
      <c r="D117" s="22">
        <v>79</v>
      </c>
      <c r="E117" s="23">
        <v>77</v>
      </c>
      <c r="F117" s="23">
        <v>80</v>
      </c>
      <c r="G117" s="26" t="s">
        <v>24</v>
      </c>
      <c r="H117" s="20" t="s">
        <v>24</v>
      </c>
      <c r="I117" s="20" t="s">
        <v>24</v>
      </c>
      <c r="J117" s="20" t="s">
        <v>24</v>
      </c>
      <c r="K117" s="20">
        <f t="shared" ref="K117" si="3950">ROUND((((D117)+(2*E117)+(3*F117))/6),0)</f>
        <v>79</v>
      </c>
      <c r="L117" s="20">
        <f t="shared" ref="L117" si="3951">ROUND(K117*0.35,0)</f>
        <v>28</v>
      </c>
      <c r="M117" s="138"/>
      <c r="N117" s="135"/>
      <c r="O117" s="9">
        <v>85</v>
      </c>
      <c r="P117" s="9">
        <v>85</v>
      </c>
      <c r="Q117" s="9">
        <v>85</v>
      </c>
      <c r="R117" s="20" t="s">
        <v>24</v>
      </c>
      <c r="S117" s="20" t="s">
        <v>24</v>
      </c>
      <c r="T117" s="20" t="s">
        <v>24</v>
      </c>
      <c r="U117" s="20" t="s">
        <v>24</v>
      </c>
      <c r="V117" s="20">
        <f t="shared" ref="V117" si="3952">ROUND((((O117)+(2*P117)+(3*Q117))/6),0)</f>
        <v>85</v>
      </c>
      <c r="W117" s="20">
        <f t="shared" ref="W117" si="3953">ROUND(V117*0.5,0)</f>
        <v>43</v>
      </c>
      <c r="X117" s="138"/>
      <c r="Y117" s="135"/>
      <c r="Z117" s="19">
        <v>82</v>
      </c>
      <c r="AA117" s="20">
        <v>80</v>
      </c>
      <c r="AB117" s="23">
        <v>81</v>
      </c>
      <c r="AC117" s="20" t="s">
        <v>24</v>
      </c>
      <c r="AD117" s="20" t="s">
        <v>24</v>
      </c>
      <c r="AE117" s="20" t="s">
        <v>24</v>
      </c>
      <c r="AF117" s="20" t="s">
        <v>24</v>
      </c>
      <c r="AG117" s="20">
        <f t="shared" ref="AG117" si="3954">ROUND((((Z117)+(2*AA117)+(3*AB117))/6),0)</f>
        <v>81</v>
      </c>
      <c r="AH117" s="20">
        <f t="shared" ref="AH117" si="3955">ROUND(AG117*0.2,0)</f>
        <v>16</v>
      </c>
      <c r="AI117" s="138"/>
      <c r="AJ117" s="135"/>
      <c r="AK117" s="7">
        <v>75</v>
      </c>
      <c r="AL117" s="7">
        <v>75</v>
      </c>
      <c r="AM117" s="7">
        <v>75</v>
      </c>
      <c r="AN117" s="20" t="s">
        <v>24</v>
      </c>
      <c r="AO117" s="20" t="s">
        <v>24</v>
      </c>
      <c r="AP117" s="20" t="s">
        <v>24</v>
      </c>
      <c r="AQ117" s="20" t="s">
        <v>24</v>
      </c>
      <c r="AR117" s="20">
        <f t="shared" ref="AR117" si="3956">ROUND((((AK117)+(2*AL117)+(3*AM117))/6),0)</f>
        <v>75</v>
      </c>
      <c r="AS117" s="20">
        <f t="shared" ref="AS117" si="3957">ROUND(AR117*0.2,0)</f>
        <v>15</v>
      </c>
      <c r="AT117" s="138"/>
      <c r="AU117" s="141"/>
      <c r="AV117" s="18">
        <v>75</v>
      </c>
      <c r="AW117" s="18">
        <v>75</v>
      </c>
      <c r="AX117" s="18">
        <v>75</v>
      </c>
      <c r="AY117" s="20" t="s">
        <v>24</v>
      </c>
      <c r="AZ117" s="20" t="s">
        <v>24</v>
      </c>
      <c r="BA117" s="20" t="s">
        <v>24</v>
      </c>
      <c r="BB117" s="20" t="s">
        <v>24</v>
      </c>
      <c r="BC117" s="20">
        <f t="shared" ref="BC117" si="3958">ROUND((((AV117)+(2*AW117)+(3*AX117))/6),0)</f>
        <v>75</v>
      </c>
      <c r="BD117" s="20">
        <f t="shared" ref="BD117" si="3959">ROUND(BC117*0.2,0)</f>
        <v>15</v>
      </c>
      <c r="BE117" s="138"/>
      <c r="BF117" s="135"/>
      <c r="BG117" s="9">
        <v>80</v>
      </c>
      <c r="BH117" s="23">
        <v>79</v>
      </c>
      <c r="BI117" s="23">
        <v>78</v>
      </c>
      <c r="BJ117" s="23" t="s">
        <v>24</v>
      </c>
      <c r="BK117" s="23" t="s">
        <v>24</v>
      </c>
      <c r="BL117" s="23" t="s">
        <v>24</v>
      </c>
      <c r="BM117" s="23" t="s">
        <v>24</v>
      </c>
      <c r="BN117" s="23">
        <f t="shared" ref="BN117" si="3960">ROUND((((BG117)+(2*BH117)+(3*BI117))/6),0)</f>
        <v>79</v>
      </c>
      <c r="BO117" s="23">
        <f t="shared" ref="BO117" si="3961">ROUND(BN117*0.3,0)</f>
        <v>24</v>
      </c>
      <c r="BP117" s="138"/>
      <c r="BQ117" s="135"/>
      <c r="BR117" s="22"/>
      <c r="BS117" s="23"/>
      <c r="BT117" s="23"/>
      <c r="BU117" s="23" t="s">
        <v>24</v>
      </c>
      <c r="BV117" s="23" t="s">
        <v>24</v>
      </c>
      <c r="BW117" s="23" t="s">
        <v>24</v>
      </c>
      <c r="BX117" s="23" t="s">
        <v>24</v>
      </c>
      <c r="BY117" s="23">
        <v>80</v>
      </c>
      <c r="BZ117" s="23">
        <f t="shared" ref="BZ117" si="3962">ROUND(BY117*0.4,0)</f>
        <v>32</v>
      </c>
      <c r="CA117" s="138"/>
      <c r="CB117" s="135"/>
      <c r="CC117" s="7">
        <v>80</v>
      </c>
      <c r="CD117" s="7">
        <v>80</v>
      </c>
      <c r="CE117" s="7">
        <v>81</v>
      </c>
      <c r="CF117" s="23" t="s">
        <v>24</v>
      </c>
      <c r="CG117" s="23" t="s">
        <v>24</v>
      </c>
      <c r="CH117" s="23" t="s">
        <v>24</v>
      </c>
      <c r="CI117" s="23" t="s">
        <v>24</v>
      </c>
      <c r="CJ117" s="23">
        <f t="shared" ref="CJ117" si="3963">ROUND((((CC117)+(2*CD117)+(3*CE117))/6),0)</f>
        <v>81</v>
      </c>
      <c r="CK117" s="23">
        <f t="shared" ref="CK117" si="3964">ROUND(CJ117*0.1,0)</f>
        <v>8</v>
      </c>
      <c r="CL117" s="138"/>
      <c r="CM117" s="135"/>
      <c r="CN117" s="22">
        <v>80</v>
      </c>
      <c r="CO117" s="23">
        <v>80</v>
      </c>
      <c r="CP117" s="23">
        <v>79</v>
      </c>
      <c r="CQ117" s="23" t="s">
        <v>24</v>
      </c>
      <c r="CR117" s="23" t="s">
        <v>24</v>
      </c>
      <c r="CS117" s="23" t="s">
        <v>24</v>
      </c>
      <c r="CT117" s="23" t="s">
        <v>24</v>
      </c>
      <c r="CU117" s="23">
        <f t="shared" ref="CU117" si="3965">ROUND((((CN117)+(2*CO117)+(3*CP117))/6),0)</f>
        <v>80</v>
      </c>
      <c r="CV117" s="23">
        <f t="shared" ref="CV117" si="3966">ROUND(CU117*0.1,0)</f>
        <v>8</v>
      </c>
      <c r="CW117" s="138"/>
      <c r="CX117" s="141"/>
      <c r="CY117" s="9">
        <v>79</v>
      </c>
      <c r="CZ117" s="23">
        <v>80</v>
      </c>
      <c r="DA117" s="23">
        <v>78</v>
      </c>
      <c r="DB117" s="23" t="s">
        <v>24</v>
      </c>
      <c r="DC117" s="23" t="s">
        <v>24</v>
      </c>
      <c r="DD117" s="23" t="s">
        <v>24</v>
      </c>
      <c r="DE117" s="23" t="s">
        <v>24</v>
      </c>
      <c r="DF117" s="23">
        <f t="shared" ref="DF117" si="3967">ROUND((((CY117)+(2*CZ117)+(3*DA117))/6),0)</f>
        <v>79</v>
      </c>
      <c r="DG117" s="23">
        <f t="shared" ref="DG117" si="3968">ROUND(DF117*0.1,0)</f>
        <v>8</v>
      </c>
      <c r="DH117" s="138"/>
      <c r="DI117" s="141"/>
      <c r="DJ117" s="18">
        <v>86</v>
      </c>
      <c r="DK117" s="8">
        <v>83</v>
      </c>
      <c r="DL117" s="8">
        <v>87</v>
      </c>
      <c r="DM117" s="23" t="s">
        <v>24</v>
      </c>
      <c r="DN117" s="23" t="s">
        <v>24</v>
      </c>
      <c r="DO117" s="23" t="s">
        <v>24</v>
      </c>
      <c r="DP117" s="23" t="s">
        <v>24</v>
      </c>
      <c r="DQ117" s="23">
        <f t="shared" ref="DQ117" si="3969">ROUND((((DJ117)+(2*DK117)+(3*DL117))/6),0)</f>
        <v>86</v>
      </c>
      <c r="DR117" s="23">
        <f t="shared" ref="DR117" si="3970">ROUND(DQ117*0.3,0)</f>
        <v>26</v>
      </c>
      <c r="DS117" s="138"/>
      <c r="DT117" s="141"/>
      <c r="DU117" s="9">
        <v>76</v>
      </c>
      <c r="DV117" s="23">
        <v>75</v>
      </c>
      <c r="DW117" s="23">
        <v>75</v>
      </c>
      <c r="DX117" s="23" t="s">
        <v>24</v>
      </c>
      <c r="DY117" s="23" t="s">
        <v>24</v>
      </c>
      <c r="DZ117" s="23" t="s">
        <v>24</v>
      </c>
      <c r="EA117" s="23" t="s">
        <v>24</v>
      </c>
      <c r="EB117" s="23">
        <f t="shared" ref="EB117" si="3971">ROUND((((DU117)+(2*DV117)+(3*DW117))/6),0)</f>
        <v>75</v>
      </c>
      <c r="EC117" s="23">
        <f t="shared" ref="EC117" si="3972">ROUND(EB117*0.05,0)</f>
        <v>4</v>
      </c>
      <c r="ED117" s="138"/>
      <c r="EE117" s="141"/>
      <c r="EF117" s="22">
        <v>78</v>
      </c>
      <c r="EG117" s="23">
        <v>78</v>
      </c>
      <c r="EH117" s="23">
        <v>78</v>
      </c>
      <c r="EI117" s="23" t="s">
        <v>24</v>
      </c>
      <c r="EJ117" s="23" t="s">
        <v>24</v>
      </c>
      <c r="EK117" s="23" t="s">
        <v>24</v>
      </c>
      <c r="EL117" s="23" t="s">
        <v>24</v>
      </c>
      <c r="EM117" s="23">
        <f t="shared" ref="EM117" si="3973">ROUND((((EF117)+(2*EG117)+(3*EH117))/6),0)</f>
        <v>78</v>
      </c>
      <c r="EN117" s="23">
        <f t="shared" ref="EN117" si="3974">ROUND(EM117*0.1,0)</f>
        <v>8</v>
      </c>
      <c r="EO117" s="138"/>
      <c r="EP117" s="141"/>
      <c r="EQ117" s="9">
        <v>75</v>
      </c>
      <c r="ER117" s="9">
        <v>75</v>
      </c>
      <c r="ES117" s="9">
        <v>75</v>
      </c>
      <c r="ET117" s="23" t="s">
        <v>24</v>
      </c>
      <c r="EU117" s="23" t="s">
        <v>24</v>
      </c>
      <c r="EV117" s="23" t="s">
        <v>24</v>
      </c>
      <c r="EW117" s="23" t="s">
        <v>24</v>
      </c>
      <c r="EX117" s="23">
        <f t="shared" ref="EX117" si="3975">ROUND((((EQ117)+(2*ER117)+(3*ES117))/6),0)</f>
        <v>75</v>
      </c>
      <c r="EY117" s="23">
        <f t="shared" ref="EY117" si="3976">ROUND(EX117*0.1,0)</f>
        <v>8</v>
      </c>
      <c r="EZ117" s="138"/>
      <c r="FA117" s="141"/>
      <c r="FB117" s="69">
        <v>80.400000000000006</v>
      </c>
      <c r="FC117" s="70">
        <v>80</v>
      </c>
      <c r="FD117" s="70">
        <v>80.95</v>
      </c>
      <c r="FE117" s="23" t="s">
        <v>24</v>
      </c>
      <c r="FF117" s="23" t="s">
        <v>24</v>
      </c>
      <c r="FG117" s="23" t="s">
        <v>24</v>
      </c>
      <c r="FH117" s="23" t="s">
        <v>24</v>
      </c>
      <c r="FI117" s="23">
        <f t="shared" ref="FI117" si="3977">ROUND((((FB117)+(2*FC117)+(3*FD117))/6),0)</f>
        <v>81</v>
      </c>
      <c r="FJ117" s="23">
        <f t="shared" ref="FJ117" si="3978">ROUND(FI117*0.2,0)</f>
        <v>16</v>
      </c>
      <c r="FK117" s="138"/>
      <c r="FL117" s="135"/>
      <c r="FM117" s="78">
        <v>77.5</v>
      </c>
      <c r="FN117" s="70">
        <v>78</v>
      </c>
      <c r="FO117" s="70">
        <v>78</v>
      </c>
      <c r="FP117" s="23" t="s">
        <v>24</v>
      </c>
      <c r="FQ117" s="23" t="s">
        <v>24</v>
      </c>
      <c r="FR117" s="23" t="s">
        <v>24</v>
      </c>
      <c r="FS117" s="23" t="s">
        <v>24</v>
      </c>
      <c r="FT117" s="23">
        <f t="shared" ref="FT117" si="3979">ROUND((((FM117)+(2*FN117)+(3*FO117))/6),0)</f>
        <v>78</v>
      </c>
      <c r="FU117" s="23">
        <f t="shared" ref="FU117" si="3980">ROUND(FT117*0.2,0)</f>
        <v>16</v>
      </c>
      <c r="FV117" s="138"/>
      <c r="FW117" s="135"/>
      <c r="FX117" s="18">
        <v>80</v>
      </c>
      <c r="FY117" s="18">
        <v>80</v>
      </c>
      <c r="FZ117" s="18">
        <v>80</v>
      </c>
      <c r="GA117" s="23" t="s">
        <v>24</v>
      </c>
      <c r="GB117" s="23" t="s">
        <v>24</v>
      </c>
      <c r="GC117" s="23" t="s">
        <v>24</v>
      </c>
      <c r="GD117" s="23" t="s">
        <v>24</v>
      </c>
      <c r="GE117" s="23">
        <f t="shared" ref="GE117" si="3981">ROUND((((FX117)+(2*FY117)+(3*FZ117))/6),0)</f>
        <v>80</v>
      </c>
      <c r="GF117" s="23">
        <f t="shared" ref="GF117" si="3982">ROUND(GE117*0.2,0)</f>
        <v>16</v>
      </c>
      <c r="GG117" s="138"/>
      <c r="GH117" s="135"/>
      <c r="GI117" s="143"/>
      <c r="GJ117" s="146"/>
      <c r="GK117" s="150"/>
      <c r="GL117" s="150"/>
      <c r="GM117" s="150"/>
      <c r="GN117" s="150"/>
      <c r="GO117" s="129"/>
      <c r="GP117" s="132"/>
      <c r="GQ117" s="132"/>
      <c r="GR117" s="129"/>
    </row>
    <row r="118" spans="1:200" ht="15.75" customHeight="1" thickBot="1" x14ac:dyDescent="0.3">
      <c r="A118" s="154">
        <v>38</v>
      </c>
      <c r="B118" s="157" t="s">
        <v>114</v>
      </c>
      <c r="C118" s="10" t="s">
        <v>3</v>
      </c>
      <c r="D118" s="16">
        <v>74</v>
      </c>
      <c r="E118" s="6">
        <v>70</v>
      </c>
      <c r="F118" s="45">
        <v>68</v>
      </c>
      <c r="G118" s="65">
        <f t="shared" si="3738"/>
        <v>70</v>
      </c>
      <c r="H118" s="6">
        <f t="shared" ref="H118" si="3983">ROUND(G118*0.4,0)</f>
        <v>28</v>
      </c>
      <c r="I118" s="6" t="s">
        <v>24</v>
      </c>
      <c r="J118" s="6" t="s">
        <v>24</v>
      </c>
      <c r="K118" s="6" t="s">
        <v>24</v>
      </c>
      <c r="L118" s="6" t="s">
        <v>24</v>
      </c>
      <c r="M118" s="136">
        <f t="shared" ref="M118" si="3984">H118+J119+L120</f>
        <v>75</v>
      </c>
      <c r="N118" s="133" t="str">
        <f t="shared" ref="N118" si="3985">IF(M118&gt;=75,"T","TT")</f>
        <v>T</v>
      </c>
      <c r="O118" s="73">
        <v>80</v>
      </c>
      <c r="P118" s="62">
        <v>75</v>
      </c>
      <c r="Q118" s="62">
        <v>59</v>
      </c>
      <c r="R118" s="6">
        <f t="shared" ref="R118" si="3986">ROUND((((O118)+(2*P118)+(3*Q118))/6),0)</f>
        <v>68</v>
      </c>
      <c r="S118" s="6">
        <f t="shared" ref="S118" si="3987">ROUND(R118*0.4,0)</f>
        <v>27</v>
      </c>
      <c r="T118" s="6" t="s">
        <v>24</v>
      </c>
      <c r="U118" s="6" t="s">
        <v>24</v>
      </c>
      <c r="V118" s="6" t="s">
        <v>24</v>
      </c>
      <c r="W118" s="6" t="s">
        <v>24</v>
      </c>
      <c r="X118" s="136">
        <f t="shared" ref="X118" si="3988">S118+U119+W120</f>
        <v>75</v>
      </c>
      <c r="Y118" s="133" t="str">
        <f t="shared" ref="Y118" si="3989">IF(X118&gt;=75,"T","TT")</f>
        <v>T</v>
      </c>
      <c r="Z118" s="16">
        <v>81</v>
      </c>
      <c r="AA118" s="6">
        <v>80</v>
      </c>
      <c r="AB118" s="6">
        <v>54</v>
      </c>
      <c r="AC118" s="6">
        <f t="shared" ref="AC118" si="3990">ROUND((((Z118)+(2*AA118)+(3*AB118))/6),0)</f>
        <v>67</v>
      </c>
      <c r="AD118" s="6">
        <f t="shared" ref="AD118" si="3991">ROUND(AC118*0.3,0)</f>
        <v>20</v>
      </c>
      <c r="AE118" s="6" t="s">
        <v>24</v>
      </c>
      <c r="AF118" s="6" t="s">
        <v>24</v>
      </c>
      <c r="AG118" s="6" t="s">
        <v>24</v>
      </c>
      <c r="AH118" s="6" t="s">
        <v>24</v>
      </c>
      <c r="AI118" s="136">
        <f t="shared" ref="AI118" si="3992">AD118+AF119+AH120</f>
        <v>76</v>
      </c>
      <c r="AJ118" s="133" t="str">
        <f t="shared" ref="AJ118" si="3993">IF(AI118&gt;=75,"T","TT")</f>
        <v>T</v>
      </c>
      <c r="AK118" s="17">
        <v>70</v>
      </c>
      <c r="AL118" s="6">
        <v>40</v>
      </c>
      <c r="AM118" s="6">
        <v>72</v>
      </c>
      <c r="AN118" s="6">
        <f t="shared" ref="AN118" si="3994">ROUND((((AK118)+(2*AL118)+(3*AM118))/6),0)</f>
        <v>61</v>
      </c>
      <c r="AO118" s="6">
        <f t="shared" ref="AO118" si="3995">ROUND(AN118*0.3,0)</f>
        <v>18</v>
      </c>
      <c r="AP118" s="6" t="s">
        <v>24</v>
      </c>
      <c r="AQ118" s="6" t="s">
        <v>24</v>
      </c>
      <c r="AR118" s="6" t="s">
        <v>24</v>
      </c>
      <c r="AS118" s="6" t="s">
        <v>24</v>
      </c>
      <c r="AT118" s="136">
        <f t="shared" ref="AT118" si="3996">AO118+AQ119+AS120</f>
        <v>65</v>
      </c>
      <c r="AU118" s="139" t="str">
        <f t="shared" ref="AU118" si="3997">IF(AT118&gt;=75,"T","TT")</f>
        <v>TT</v>
      </c>
      <c r="AV118" s="61">
        <v>70</v>
      </c>
      <c r="AW118" s="61">
        <v>70</v>
      </c>
      <c r="AX118" s="62">
        <v>64</v>
      </c>
      <c r="AY118" s="6">
        <f t="shared" ref="AY118" si="3998">ROUND((((AV118)+(2*AW118)+(3*AX118))/6),0)</f>
        <v>67</v>
      </c>
      <c r="AZ118" s="6">
        <f t="shared" ref="AZ118" si="3999">ROUND(AY118*0.7,0)</f>
        <v>47</v>
      </c>
      <c r="BA118" s="6" t="s">
        <v>24</v>
      </c>
      <c r="BB118" s="6" t="s">
        <v>24</v>
      </c>
      <c r="BC118" s="6" t="s">
        <v>24</v>
      </c>
      <c r="BD118" s="6" t="s">
        <v>24</v>
      </c>
      <c r="BE118" s="136">
        <f t="shared" ref="BE118" si="4000">AZ118+BB119+BD120</f>
        <v>70</v>
      </c>
      <c r="BF118" s="139" t="str">
        <f t="shared" ref="BF118" si="4001">IF(BE118&gt;=70,"T","TT")</f>
        <v>T</v>
      </c>
      <c r="BG118" s="17">
        <v>78</v>
      </c>
      <c r="BH118" s="6">
        <v>78</v>
      </c>
      <c r="BI118" s="6">
        <v>57</v>
      </c>
      <c r="BJ118" s="6">
        <f t="shared" ref="BJ118" si="4002">ROUND((((BG118)+(2*BH118)+(3*BI118))/6),0)</f>
        <v>68</v>
      </c>
      <c r="BK118" s="6">
        <f t="shared" ref="BK118" si="4003">ROUND(BJ118*0.2,0)</f>
        <v>14</v>
      </c>
      <c r="BL118" s="6" t="s">
        <v>24</v>
      </c>
      <c r="BM118" s="6" t="s">
        <v>24</v>
      </c>
      <c r="BN118" s="6" t="s">
        <v>24</v>
      </c>
      <c r="BO118" s="6" t="s">
        <v>24</v>
      </c>
      <c r="BP118" s="136">
        <f t="shared" ref="BP118" si="4004">BK118+BM119+BO120</f>
        <v>78</v>
      </c>
      <c r="BQ118" s="133" t="str">
        <f t="shared" ref="BQ118" si="4005">IF(BP118&gt;=75,"T","TT")</f>
        <v>T</v>
      </c>
      <c r="BR118" s="16"/>
      <c r="BS118" s="6"/>
      <c r="BT118" s="6"/>
      <c r="BU118" s="6">
        <v>78</v>
      </c>
      <c r="BV118" s="6">
        <f t="shared" ref="BV118" si="4006">ROUND(BU118*0.1,0)</f>
        <v>8</v>
      </c>
      <c r="BW118" s="6" t="s">
        <v>24</v>
      </c>
      <c r="BX118" s="6" t="s">
        <v>24</v>
      </c>
      <c r="BY118" s="6" t="s">
        <v>24</v>
      </c>
      <c r="BZ118" s="6" t="s">
        <v>24</v>
      </c>
      <c r="CA118" s="136">
        <f t="shared" ref="CA118" si="4007">BV118+BX119+BZ120</f>
        <v>80</v>
      </c>
      <c r="CB118" s="133" t="str">
        <f t="shared" ref="CB118" si="4008">IF(CA118&gt;=75,"T","TT")</f>
        <v>T</v>
      </c>
      <c r="CC118" s="17">
        <v>78</v>
      </c>
      <c r="CD118" s="6">
        <v>75</v>
      </c>
      <c r="CE118" s="6">
        <v>72</v>
      </c>
      <c r="CF118" s="6">
        <f t="shared" ref="CF118" si="4009">ROUND((((CC118)+(2*CD118)+(3*CE118))/6),0)</f>
        <v>74</v>
      </c>
      <c r="CG118" s="6">
        <f t="shared" ref="CG118" si="4010">ROUND(CF118*0.8,0)</f>
        <v>59</v>
      </c>
      <c r="CH118" s="6" t="s">
        <v>24</v>
      </c>
      <c r="CI118" s="6" t="s">
        <v>24</v>
      </c>
      <c r="CJ118" s="6" t="s">
        <v>24</v>
      </c>
      <c r="CK118" s="6" t="s">
        <v>24</v>
      </c>
      <c r="CL118" s="136">
        <f t="shared" ref="CL118" si="4011">CG118+CI119+CK120</f>
        <v>75</v>
      </c>
      <c r="CM118" s="133" t="str">
        <f t="shared" ref="CM118" si="4012">IF(CL118&gt;=75,"T","TT")</f>
        <v>T</v>
      </c>
      <c r="CN118" s="16">
        <v>77</v>
      </c>
      <c r="CO118" s="6">
        <v>79</v>
      </c>
      <c r="CP118" s="6">
        <v>69</v>
      </c>
      <c r="CQ118" s="6">
        <f t="shared" ref="CQ118" si="4013">ROUND((((CN118)+(2*CO118)+(3*CP118))/6),0)</f>
        <v>74</v>
      </c>
      <c r="CR118" s="6">
        <f t="shared" ref="CR118" si="4014">ROUND(CQ118*0.7,0)</f>
        <v>52</v>
      </c>
      <c r="CS118" s="6" t="s">
        <v>24</v>
      </c>
      <c r="CT118" s="6" t="s">
        <v>24</v>
      </c>
      <c r="CU118" s="6" t="s">
        <v>24</v>
      </c>
      <c r="CV118" s="6" t="s">
        <v>24</v>
      </c>
      <c r="CW118" s="136">
        <f t="shared" ref="CW118" si="4015">CR118+CT119+CV120</f>
        <v>75</v>
      </c>
      <c r="CX118" s="139" t="str">
        <f t="shared" ref="CX118" si="4016">IF(CW118&gt;=75,"T","TT")</f>
        <v>T</v>
      </c>
      <c r="CY118" s="17">
        <v>76</v>
      </c>
      <c r="CZ118" s="6">
        <v>78</v>
      </c>
      <c r="DA118" s="6">
        <v>68</v>
      </c>
      <c r="DB118" s="6">
        <f t="shared" ref="DB118" si="4017">ROUND((((CY118)+(2*CZ118)+(3*DA118))/6),0)</f>
        <v>73</v>
      </c>
      <c r="DC118" s="6">
        <f t="shared" ref="DC118" si="4018">ROUND(DB118*0.7,0)</f>
        <v>51</v>
      </c>
      <c r="DD118" s="6" t="s">
        <v>24</v>
      </c>
      <c r="DE118" s="6" t="s">
        <v>24</v>
      </c>
      <c r="DF118" s="6" t="s">
        <v>24</v>
      </c>
      <c r="DG118" s="6" t="s">
        <v>24</v>
      </c>
      <c r="DH118" s="136">
        <f t="shared" ref="DH118" si="4019">DC118+DE119+DG120</f>
        <v>75</v>
      </c>
      <c r="DI118" s="139" t="str">
        <f t="shared" ref="DI118" si="4020">IF(DH118&gt;=75,"T","TT")</f>
        <v>T</v>
      </c>
      <c r="DJ118" s="16">
        <v>82</v>
      </c>
      <c r="DK118" s="6">
        <v>75</v>
      </c>
      <c r="DL118" s="6">
        <v>62</v>
      </c>
      <c r="DM118" s="6">
        <f t="shared" ref="DM118" si="4021">ROUND((((DJ118)+(2*DK118)+(3*DL118))/6),0)</f>
        <v>70</v>
      </c>
      <c r="DN118" s="6">
        <f t="shared" ref="DN118" si="4022">ROUND(DM118*0.5,0)</f>
        <v>35</v>
      </c>
      <c r="DO118" s="6" t="s">
        <v>24</v>
      </c>
      <c r="DP118" s="6" t="s">
        <v>24</v>
      </c>
      <c r="DQ118" s="6" t="s">
        <v>24</v>
      </c>
      <c r="DR118" s="6" t="s">
        <v>24</v>
      </c>
      <c r="DS118" s="136">
        <f t="shared" ref="DS118" si="4023">DN118+DP119+DR120</f>
        <v>78</v>
      </c>
      <c r="DT118" s="133" t="str">
        <f t="shared" ref="DT118" si="4024">IF(DS118&gt;=75,"T","TT")</f>
        <v>T</v>
      </c>
      <c r="DU118" s="17">
        <v>77</v>
      </c>
      <c r="DV118" s="6">
        <v>75</v>
      </c>
      <c r="DW118" s="6">
        <v>62</v>
      </c>
      <c r="DX118" s="6">
        <f t="shared" ref="DX118" si="4025">ROUND((((DU118)+(2*DV118)+(3*DW118))/6),0)</f>
        <v>69</v>
      </c>
      <c r="DY118" s="6">
        <f t="shared" ref="DY118" si="4026">ROUND(DX118*0.8,0)</f>
        <v>55</v>
      </c>
      <c r="DZ118" s="6" t="s">
        <v>24</v>
      </c>
      <c r="EA118" s="6" t="s">
        <v>24</v>
      </c>
      <c r="EB118" s="6" t="s">
        <v>24</v>
      </c>
      <c r="EC118" s="6" t="s">
        <v>24</v>
      </c>
      <c r="ED118" s="136">
        <f t="shared" ref="ED118" si="4027">DY118+EA119+EC120</f>
        <v>70</v>
      </c>
      <c r="EE118" s="139" t="str">
        <f t="shared" ref="EE118" si="4028">IF(ED118&gt;=70,"T","TT")</f>
        <v>T</v>
      </c>
      <c r="EF118" s="16">
        <v>73</v>
      </c>
      <c r="EG118" s="6">
        <v>72</v>
      </c>
      <c r="EH118" s="6">
        <v>58</v>
      </c>
      <c r="EI118" s="6">
        <f t="shared" ref="EI118" si="4029">ROUND((((EF118)+(2*EG118)+(3*EH118))/6),0)</f>
        <v>65</v>
      </c>
      <c r="EJ118" s="6">
        <f t="shared" ref="EJ118" si="4030">ROUND(EI118*0.6,0)</f>
        <v>39</v>
      </c>
      <c r="EK118" s="6" t="s">
        <v>24</v>
      </c>
      <c r="EL118" s="6" t="s">
        <v>24</v>
      </c>
      <c r="EM118" s="6" t="s">
        <v>24</v>
      </c>
      <c r="EN118" s="6" t="s">
        <v>24</v>
      </c>
      <c r="EO118" s="136">
        <f t="shared" ref="EO118" si="4031">EJ118+EL119+EN120</f>
        <v>70</v>
      </c>
      <c r="EP118" s="139" t="str">
        <f t="shared" ref="EP118" si="4032">IF(EO118&gt;=70,"T","TT")</f>
        <v>T</v>
      </c>
      <c r="EQ118" s="17">
        <v>71</v>
      </c>
      <c r="ER118" s="17">
        <v>71</v>
      </c>
      <c r="ES118" s="6">
        <v>68</v>
      </c>
      <c r="ET118" s="6">
        <f t="shared" ref="ET118" si="4033">ROUND((((EQ118)+(2*ER118)+(3*ES118))/6),0)</f>
        <v>70</v>
      </c>
      <c r="EU118" s="6">
        <f t="shared" ref="EU118" si="4034">ROUND(ET118*0.7,0)</f>
        <v>49</v>
      </c>
      <c r="EV118" s="6" t="s">
        <v>24</v>
      </c>
      <c r="EW118" s="6" t="s">
        <v>24</v>
      </c>
      <c r="EX118" s="6" t="s">
        <v>24</v>
      </c>
      <c r="EY118" s="6" t="s">
        <v>24</v>
      </c>
      <c r="EZ118" s="136">
        <f t="shared" ref="EZ118" si="4035">EU118+EW119+EY120</f>
        <v>70</v>
      </c>
      <c r="FA118" s="139" t="str">
        <f t="shared" ref="FA118" si="4036">IF(EZ118&gt;=70,"T","TT")</f>
        <v>T</v>
      </c>
      <c r="FB118" s="71">
        <v>79.666666666666671</v>
      </c>
      <c r="FC118" s="26">
        <v>79.166666666666671</v>
      </c>
      <c r="FD118" s="26">
        <v>75</v>
      </c>
      <c r="FE118" s="6">
        <f t="shared" ref="FE118" si="4037">ROUND((((FB118)+(2*FC118)+(3*FD118))/6),0)</f>
        <v>77</v>
      </c>
      <c r="FF118" s="6">
        <f t="shared" ref="FF118" si="4038">ROUND(FE118*0.3,0)</f>
        <v>23</v>
      </c>
      <c r="FG118" s="6" t="s">
        <v>24</v>
      </c>
      <c r="FH118" s="6" t="s">
        <v>24</v>
      </c>
      <c r="FI118" s="6" t="s">
        <v>24</v>
      </c>
      <c r="FJ118" s="6" t="s">
        <v>24</v>
      </c>
      <c r="FK118" s="136">
        <f t="shared" ref="FK118" si="4039">FF118+FH119+FJ120</f>
        <v>76</v>
      </c>
      <c r="FL118" s="133" t="str">
        <f t="shared" ref="FL118" si="4040">IF(FK118&gt;=75,"T","TT")</f>
        <v>T</v>
      </c>
      <c r="FM118" s="76">
        <v>80</v>
      </c>
      <c r="FN118" s="26">
        <v>78</v>
      </c>
      <c r="FO118" s="6">
        <v>65</v>
      </c>
      <c r="FP118" s="6">
        <f t="shared" ref="FP118" si="4041">ROUND((((FM118)+(2*FN118)+(3*FO118))/6),0)</f>
        <v>72</v>
      </c>
      <c r="FQ118" s="6">
        <f t="shared" ref="FQ118" si="4042">ROUND(FP118*0.4,0)</f>
        <v>29</v>
      </c>
      <c r="FR118" s="6" t="s">
        <v>24</v>
      </c>
      <c r="FS118" s="6" t="s">
        <v>24</v>
      </c>
      <c r="FT118" s="6" t="s">
        <v>24</v>
      </c>
      <c r="FU118" s="6" t="s">
        <v>24</v>
      </c>
      <c r="FV118" s="136">
        <f t="shared" ref="FV118" si="4043">FQ118+FS119+FU120</f>
        <v>75</v>
      </c>
      <c r="FW118" s="133" t="str">
        <f t="shared" ref="FW118" si="4044">IF(FV118&gt;=75,"T","TT")</f>
        <v>T</v>
      </c>
      <c r="FX118" s="16">
        <v>80</v>
      </c>
      <c r="FY118" s="6">
        <v>74</v>
      </c>
      <c r="FZ118" s="6">
        <v>86</v>
      </c>
      <c r="GA118" s="6">
        <f t="shared" ref="GA118" si="4045">ROUND((((FX118)+(2*FY118)+(3*FZ118))/6),0)</f>
        <v>81</v>
      </c>
      <c r="GB118" s="6">
        <f t="shared" ref="GB118" si="4046">ROUND(GA118*0.3,0)</f>
        <v>24</v>
      </c>
      <c r="GC118" s="6" t="s">
        <v>24</v>
      </c>
      <c r="GD118" s="6" t="s">
        <v>24</v>
      </c>
      <c r="GE118" s="6" t="s">
        <v>24</v>
      </c>
      <c r="GF118" s="6" t="s">
        <v>24</v>
      </c>
      <c r="GG118" s="136">
        <f t="shared" ref="GG118" si="4047">GB118+GD119+GF120</f>
        <v>79</v>
      </c>
      <c r="GH118" s="133" t="str">
        <f t="shared" ref="GH118" si="4048">IF(GG118&gt;=75,"T","TT")</f>
        <v>T</v>
      </c>
      <c r="GI118" s="142">
        <f>M118+X118+AI118+AT118+BE118+BP118+CA118+CL118+CW118+DH118+DS118+ED118+EO118+EZ118+FK118+FV118+GG118</f>
        <v>1262</v>
      </c>
      <c r="GJ118" s="145">
        <f t="shared" ref="GJ118" si="4049">GI118/17</f>
        <v>74.235294117647058</v>
      </c>
      <c r="GK118" s="148">
        <f t="shared" ref="GK118" si="4050">17-GL118</f>
        <v>16</v>
      </c>
      <c r="GL118" s="148">
        <f t="shared" ref="GL118" si="4051">COUNTIF(C118:GH118,"TT")</f>
        <v>1</v>
      </c>
      <c r="GM118" s="148" t="str">
        <f t="shared" ref="GM118" si="4052">IF(GL118&lt;=3,"N","TN")</f>
        <v>N</v>
      </c>
      <c r="GN118" s="148">
        <f>RANK(GI118,$GI$7:$GI$138,0)</f>
        <v>40</v>
      </c>
      <c r="GO118" s="127" t="str">
        <f t="shared" ref="GO118" si="4053">IF(AND(AI118&gt;=75,AT118&gt;=75,FV118&gt;=75),"YA","TIDAK")</f>
        <v>TIDAK</v>
      </c>
      <c r="GP118" s="130" t="str">
        <f t="shared" ref="GP118" si="4054">IF(AND(BE118&gt;=70,ED118&gt;=70,EO118&gt;=70,EZ118&gt;=70),"YA","TIDAK")</f>
        <v>YA</v>
      </c>
      <c r="GQ118" s="130" t="str">
        <f t="shared" ref="GQ118" si="4055">IF(AND(CL118&gt;=75,CW118&gt;=75,DH118&gt;=75,DS118&gt;=75),"YA","TIDAK")</f>
        <v>YA</v>
      </c>
      <c r="GR118" s="127"/>
    </row>
    <row r="119" spans="1:200" ht="15.75" customHeight="1" thickBot="1" x14ac:dyDescent="0.3">
      <c r="A119" s="155"/>
      <c r="B119" s="158"/>
      <c r="C119" s="11" t="s">
        <v>4</v>
      </c>
      <c r="D119" s="18">
        <v>75</v>
      </c>
      <c r="E119" s="8">
        <v>75</v>
      </c>
      <c r="F119" s="8">
        <v>78</v>
      </c>
      <c r="G119" s="26" t="s">
        <v>24</v>
      </c>
      <c r="H119" s="8" t="s">
        <v>24</v>
      </c>
      <c r="I119" s="8">
        <f t="shared" ref="I119" si="4056">ROUND((((D119)+(2*E119)+(3*F119))/6),0)</f>
        <v>77</v>
      </c>
      <c r="J119" s="8">
        <f t="shared" ref="J119" si="4057">ROUND(I119*0.25,0)</f>
        <v>19</v>
      </c>
      <c r="K119" s="8" t="s">
        <v>24</v>
      </c>
      <c r="L119" s="8" t="s">
        <v>24</v>
      </c>
      <c r="M119" s="137"/>
      <c r="N119" s="134"/>
      <c r="O119" s="7">
        <v>80</v>
      </c>
      <c r="P119" s="7">
        <v>80</v>
      </c>
      <c r="Q119" s="7">
        <v>80</v>
      </c>
      <c r="R119" s="8" t="s">
        <v>24</v>
      </c>
      <c r="S119" s="8" t="s">
        <v>24</v>
      </c>
      <c r="T119" s="8">
        <f t="shared" ref="T119" si="4058">ROUND((((O119)+(2*P119)+(3*Q119))/6),0)</f>
        <v>80</v>
      </c>
      <c r="U119" s="8">
        <f t="shared" ref="U119" si="4059">ROUND(T119*0.1,0)</f>
        <v>8</v>
      </c>
      <c r="V119" s="8" t="s">
        <v>24</v>
      </c>
      <c r="W119" s="8" t="s">
        <v>24</v>
      </c>
      <c r="X119" s="137"/>
      <c r="Y119" s="134"/>
      <c r="Z119" s="18">
        <v>80</v>
      </c>
      <c r="AA119" s="8">
        <v>79</v>
      </c>
      <c r="AB119" s="8">
        <v>79</v>
      </c>
      <c r="AC119" s="8" t="s">
        <v>24</v>
      </c>
      <c r="AD119" s="8" t="s">
        <v>24</v>
      </c>
      <c r="AE119" s="8">
        <f t="shared" ref="AE119" si="4060">ROUND((((Z119)+(2*AA119)+(3*AB119))/6),0)</f>
        <v>79</v>
      </c>
      <c r="AF119" s="8">
        <f t="shared" ref="AF119" si="4061">ROUND(AE119*0.5,0)</f>
        <v>40</v>
      </c>
      <c r="AG119" s="8" t="s">
        <v>24</v>
      </c>
      <c r="AH119" s="8" t="s">
        <v>24</v>
      </c>
      <c r="AI119" s="137"/>
      <c r="AJ119" s="134"/>
      <c r="AK119" s="7">
        <v>70</v>
      </c>
      <c r="AL119" s="8">
        <v>80</v>
      </c>
      <c r="AM119" s="8">
        <v>70</v>
      </c>
      <c r="AN119" s="8" t="s">
        <v>24</v>
      </c>
      <c r="AO119" s="8" t="s">
        <v>24</v>
      </c>
      <c r="AP119" s="8">
        <f t="shared" ref="AP119" si="4062">ROUND((((AK119)+(2*AL119)+(3*AM119))/6),0)</f>
        <v>73</v>
      </c>
      <c r="AQ119" s="8">
        <f t="shared" ref="AQ119" si="4063">ROUND(AP119*0.5,0)</f>
        <v>37</v>
      </c>
      <c r="AR119" s="8" t="s">
        <v>24</v>
      </c>
      <c r="AS119" s="8" t="s">
        <v>24</v>
      </c>
      <c r="AT119" s="137"/>
      <c r="AU119" s="140"/>
      <c r="AV119" s="18">
        <v>75</v>
      </c>
      <c r="AW119" s="18">
        <v>75</v>
      </c>
      <c r="AX119" s="18">
        <v>75</v>
      </c>
      <c r="AY119" s="8" t="s">
        <v>24</v>
      </c>
      <c r="AZ119" s="8" t="s">
        <v>24</v>
      </c>
      <c r="BA119" s="8">
        <f t="shared" ref="BA119" si="4064">ROUND((((AV119)+(2*AW119)+(3*AX119))/6),0)</f>
        <v>75</v>
      </c>
      <c r="BB119" s="8">
        <f t="shared" ref="BB119" si="4065">ROUND(BA119*0.1,0)</f>
        <v>8</v>
      </c>
      <c r="BC119" s="8" t="s">
        <v>24</v>
      </c>
      <c r="BD119" s="8" t="s">
        <v>24</v>
      </c>
      <c r="BE119" s="137"/>
      <c r="BF119" s="140"/>
      <c r="BG119" s="7">
        <v>80</v>
      </c>
      <c r="BH119" s="8">
        <v>80</v>
      </c>
      <c r="BI119" s="8">
        <v>78</v>
      </c>
      <c r="BJ119" s="8" t="s">
        <v>24</v>
      </c>
      <c r="BK119" s="8" t="s">
        <v>24</v>
      </c>
      <c r="BL119" s="8">
        <f t="shared" ref="BL119" si="4066">ROUND((((BG119)+(2*BH119)+(3*BI119))/6),0)</f>
        <v>79</v>
      </c>
      <c r="BM119" s="8">
        <f t="shared" ref="BM119" si="4067">ROUND(BL119*0.5,0)</f>
        <v>40</v>
      </c>
      <c r="BN119" s="8" t="s">
        <v>24</v>
      </c>
      <c r="BO119" s="8" t="s">
        <v>24</v>
      </c>
      <c r="BP119" s="137"/>
      <c r="BQ119" s="134"/>
      <c r="BR119" s="18"/>
      <c r="BS119" s="8"/>
      <c r="BT119" s="8"/>
      <c r="BU119" s="8" t="s">
        <v>24</v>
      </c>
      <c r="BV119" s="8" t="s">
        <v>24</v>
      </c>
      <c r="BW119" s="8">
        <v>80</v>
      </c>
      <c r="BX119" s="8">
        <f t="shared" ref="BX119" si="4068">ROUND(BW119*0.5,0)</f>
        <v>40</v>
      </c>
      <c r="BY119" s="8" t="s">
        <v>24</v>
      </c>
      <c r="BZ119" s="8" t="s">
        <v>24</v>
      </c>
      <c r="CA119" s="137"/>
      <c r="CB119" s="134"/>
      <c r="CC119" s="7">
        <v>80</v>
      </c>
      <c r="CD119" s="7">
        <v>80</v>
      </c>
      <c r="CE119" s="7">
        <v>76</v>
      </c>
      <c r="CF119" s="8" t="s">
        <v>24</v>
      </c>
      <c r="CG119" s="8" t="s">
        <v>24</v>
      </c>
      <c r="CH119" s="8">
        <f t="shared" ref="CH119" si="4069">ROUND((((CC119)+(2*CD119)+(3*CE119))/6),0)</f>
        <v>78</v>
      </c>
      <c r="CI119" s="8">
        <f t="shared" ref="CI119" si="4070">ROUND(CH119*0.1,0)</f>
        <v>8</v>
      </c>
      <c r="CJ119" s="8" t="s">
        <v>24</v>
      </c>
      <c r="CK119" s="8" t="s">
        <v>24</v>
      </c>
      <c r="CL119" s="137"/>
      <c r="CM119" s="134"/>
      <c r="CN119" s="18">
        <v>76</v>
      </c>
      <c r="CO119" s="8">
        <v>77</v>
      </c>
      <c r="CP119" s="8">
        <v>78</v>
      </c>
      <c r="CQ119" s="8" t="s">
        <v>24</v>
      </c>
      <c r="CR119" s="8" t="s">
        <v>24</v>
      </c>
      <c r="CS119" s="8">
        <f t="shared" ref="CS119" si="4071">ROUND((((CN119)+(2*CO119)+(3*CP119))/6),0)</f>
        <v>77</v>
      </c>
      <c r="CT119" s="8">
        <f t="shared" ref="CT119" si="4072">ROUND(CS119*0.2,0)</f>
        <v>15</v>
      </c>
      <c r="CU119" s="8" t="s">
        <v>24</v>
      </c>
      <c r="CV119" s="8" t="s">
        <v>24</v>
      </c>
      <c r="CW119" s="137"/>
      <c r="CX119" s="140"/>
      <c r="CY119" s="7">
        <v>77</v>
      </c>
      <c r="CZ119" s="8">
        <v>80</v>
      </c>
      <c r="DA119" s="8">
        <v>78</v>
      </c>
      <c r="DB119" s="8" t="s">
        <v>24</v>
      </c>
      <c r="DC119" s="8" t="s">
        <v>24</v>
      </c>
      <c r="DD119" s="8">
        <f t="shared" ref="DD119" si="4073">ROUND((((CY119)+(2*CZ119)+(3*DA119))/6),0)</f>
        <v>79</v>
      </c>
      <c r="DE119" s="8">
        <f t="shared" ref="DE119" si="4074">ROUND(DD119*0.2,0)</f>
        <v>16</v>
      </c>
      <c r="DF119" s="8" t="s">
        <v>24</v>
      </c>
      <c r="DG119" s="8" t="s">
        <v>24</v>
      </c>
      <c r="DH119" s="137"/>
      <c r="DI119" s="140"/>
      <c r="DJ119" s="18">
        <v>85</v>
      </c>
      <c r="DK119" s="8">
        <v>83</v>
      </c>
      <c r="DL119" s="8">
        <v>83</v>
      </c>
      <c r="DM119" s="8" t="s">
        <v>24</v>
      </c>
      <c r="DN119" s="8" t="s">
        <v>24</v>
      </c>
      <c r="DO119" s="8">
        <f t="shared" ref="DO119" si="4075">ROUND((((DJ119)+(2*DK119)+(3*DL119))/6),0)</f>
        <v>83</v>
      </c>
      <c r="DP119" s="8">
        <f t="shared" ref="DP119" si="4076">ROUND(DO119*0.2,0)</f>
        <v>17</v>
      </c>
      <c r="DQ119" s="8" t="s">
        <v>24</v>
      </c>
      <c r="DR119" s="8" t="s">
        <v>24</v>
      </c>
      <c r="DS119" s="137"/>
      <c r="DT119" s="134"/>
      <c r="DU119" s="7">
        <v>76</v>
      </c>
      <c r="DV119" s="7">
        <v>76</v>
      </c>
      <c r="DW119" s="7">
        <v>76</v>
      </c>
      <c r="DX119" s="8" t="s">
        <v>24</v>
      </c>
      <c r="DY119" s="8" t="s">
        <v>24</v>
      </c>
      <c r="DZ119" s="8">
        <f t="shared" ref="DZ119" si="4077">ROUND((((DU119)+(2*DV119)+(3*DW119))/6),0)</f>
        <v>76</v>
      </c>
      <c r="EA119" s="8">
        <f t="shared" ref="EA119" si="4078">ROUND(DZ119*0.15,0)</f>
        <v>11</v>
      </c>
      <c r="EB119" s="8" t="s">
        <v>24</v>
      </c>
      <c r="EC119" s="8" t="s">
        <v>24</v>
      </c>
      <c r="ED119" s="137"/>
      <c r="EE119" s="140"/>
      <c r="EF119" s="18">
        <v>76</v>
      </c>
      <c r="EG119" s="8">
        <v>76</v>
      </c>
      <c r="EH119" s="8">
        <v>76</v>
      </c>
      <c r="EI119" s="8" t="s">
        <v>24</v>
      </c>
      <c r="EJ119" s="8" t="s">
        <v>24</v>
      </c>
      <c r="EK119" s="8">
        <f t="shared" ref="EK119" si="4079">ROUND((((EF119)+(2*EG119)+(3*EH119))/6),0)</f>
        <v>76</v>
      </c>
      <c r="EL119" s="8">
        <f t="shared" ref="EL119" si="4080">ROUND(EK119*0.3,0)</f>
        <v>23</v>
      </c>
      <c r="EM119" s="8" t="s">
        <v>24</v>
      </c>
      <c r="EN119" s="8" t="s">
        <v>24</v>
      </c>
      <c r="EO119" s="137"/>
      <c r="EP119" s="140"/>
      <c r="EQ119" s="7">
        <v>71</v>
      </c>
      <c r="ER119" s="7">
        <v>71</v>
      </c>
      <c r="ES119" s="7">
        <v>71</v>
      </c>
      <c r="ET119" s="8" t="s">
        <v>24</v>
      </c>
      <c r="EU119" s="8" t="s">
        <v>24</v>
      </c>
      <c r="EV119" s="8">
        <f t="shared" ref="EV119" si="4081">ROUND((((EQ119)+(2*ER119)+(3*ES119))/6),0)</f>
        <v>71</v>
      </c>
      <c r="EW119" s="8">
        <f t="shared" ref="EW119" si="4082">ROUND(EV119*0.2,0)</f>
        <v>14</v>
      </c>
      <c r="EX119" s="8" t="s">
        <v>24</v>
      </c>
      <c r="EY119" s="8" t="s">
        <v>24</v>
      </c>
      <c r="EZ119" s="137"/>
      <c r="FA119" s="140"/>
      <c r="FB119" s="66">
        <v>76.02</v>
      </c>
      <c r="FC119" s="29">
        <v>75.5</v>
      </c>
      <c r="FD119" s="29">
        <v>76.569999999999993</v>
      </c>
      <c r="FE119" s="8" t="s">
        <v>24</v>
      </c>
      <c r="FF119" s="8" t="s">
        <v>24</v>
      </c>
      <c r="FG119" s="8">
        <f t="shared" ref="FG119" si="4083">ROUND((((FB119)+(2*FC119)+(3*FD119))/6),0)</f>
        <v>76</v>
      </c>
      <c r="FH119" s="8">
        <f t="shared" ref="FH119" si="4084">ROUND(FG119*0.5,0)</f>
        <v>38</v>
      </c>
      <c r="FI119" s="8" t="s">
        <v>24</v>
      </c>
      <c r="FJ119" s="8" t="s">
        <v>24</v>
      </c>
      <c r="FK119" s="137"/>
      <c r="FL119" s="134"/>
      <c r="FM119" s="74">
        <v>78.599999999999994</v>
      </c>
      <c r="FN119" s="29">
        <v>78</v>
      </c>
      <c r="FO119" s="29">
        <v>78</v>
      </c>
      <c r="FP119" s="8" t="s">
        <v>24</v>
      </c>
      <c r="FQ119" s="8" t="s">
        <v>24</v>
      </c>
      <c r="FR119" s="8">
        <f t="shared" ref="FR119" si="4085">ROUND((((FM119)+(2*FN119)+(3*FO119))/6),0)</f>
        <v>78</v>
      </c>
      <c r="FS119" s="8">
        <f t="shared" ref="FS119" si="4086">ROUND(FR119*0.4,0)</f>
        <v>31</v>
      </c>
      <c r="FT119" s="8" t="s">
        <v>24</v>
      </c>
      <c r="FU119" s="8" t="s">
        <v>24</v>
      </c>
      <c r="FV119" s="137"/>
      <c r="FW119" s="134"/>
      <c r="FX119" s="18">
        <v>82</v>
      </c>
      <c r="FY119" s="8">
        <v>70</v>
      </c>
      <c r="FZ119" s="8">
        <v>82</v>
      </c>
      <c r="GA119" s="8" t="s">
        <v>24</v>
      </c>
      <c r="GB119" s="8" t="s">
        <v>24</v>
      </c>
      <c r="GC119" s="8">
        <f t="shared" ref="GC119" si="4087">ROUND((((FX119)+(2*FY119)+(3*FZ119))/6),0)</f>
        <v>78</v>
      </c>
      <c r="GD119" s="8">
        <f t="shared" ref="GD119" si="4088">ROUND(GC119*0.5,0)</f>
        <v>39</v>
      </c>
      <c r="GE119" s="8" t="s">
        <v>24</v>
      </c>
      <c r="GF119" s="8" t="s">
        <v>24</v>
      </c>
      <c r="GG119" s="137"/>
      <c r="GH119" s="134"/>
      <c r="GI119" s="143"/>
      <c r="GJ119" s="146"/>
      <c r="GK119" s="149"/>
      <c r="GL119" s="149"/>
      <c r="GM119" s="149"/>
      <c r="GN119" s="149"/>
      <c r="GO119" s="128"/>
      <c r="GP119" s="131"/>
      <c r="GQ119" s="131"/>
      <c r="GR119" s="128"/>
    </row>
    <row r="120" spans="1:200" ht="15.75" customHeight="1" thickBot="1" x14ac:dyDescent="0.3">
      <c r="A120" s="156"/>
      <c r="B120" s="159"/>
      <c r="C120" s="12" t="s">
        <v>5</v>
      </c>
      <c r="D120" s="19">
        <v>80</v>
      </c>
      <c r="E120" s="20">
        <v>78</v>
      </c>
      <c r="F120" s="20">
        <v>80</v>
      </c>
      <c r="G120" s="26" t="s">
        <v>24</v>
      </c>
      <c r="H120" s="20" t="s">
        <v>24</v>
      </c>
      <c r="I120" s="20" t="s">
        <v>24</v>
      </c>
      <c r="J120" s="20" t="s">
        <v>24</v>
      </c>
      <c r="K120" s="20">
        <f t="shared" ref="K120" si="4089">ROUND((((D120)+(2*E120)+(3*F120))/6),0)</f>
        <v>79</v>
      </c>
      <c r="L120" s="20">
        <f t="shared" ref="L120" si="4090">ROUND(K120*0.35,0)</f>
        <v>28</v>
      </c>
      <c r="M120" s="138"/>
      <c r="N120" s="135"/>
      <c r="O120" s="7">
        <v>80</v>
      </c>
      <c r="P120" s="7">
        <v>80</v>
      </c>
      <c r="Q120" s="7">
        <v>80</v>
      </c>
      <c r="R120" s="20" t="s">
        <v>24</v>
      </c>
      <c r="S120" s="20" t="s">
        <v>24</v>
      </c>
      <c r="T120" s="20" t="s">
        <v>24</v>
      </c>
      <c r="U120" s="20" t="s">
        <v>24</v>
      </c>
      <c r="V120" s="20">
        <f t="shared" ref="V120" si="4091">ROUND((((O120)+(2*P120)+(3*Q120))/6),0)</f>
        <v>80</v>
      </c>
      <c r="W120" s="20">
        <f t="shared" ref="W120" si="4092">ROUND(V120*0.5,0)</f>
        <v>40</v>
      </c>
      <c r="X120" s="138"/>
      <c r="Y120" s="135"/>
      <c r="Z120" s="19">
        <v>80</v>
      </c>
      <c r="AA120" s="20">
        <v>74</v>
      </c>
      <c r="AB120" s="20">
        <v>80</v>
      </c>
      <c r="AC120" s="20" t="s">
        <v>24</v>
      </c>
      <c r="AD120" s="20" t="s">
        <v>24</v>
      </c>
      <c r="AE120" s="20" t="s">
        <v>24</v>
      </c>
      <c r="AF120" s="20" t="s">
        <v>24</v>
      </c>
      <c r="AG120" s="20">
        <f t="shared" ref="AG120" si="4093">ROUND((((Z120)+(2*AA120)+(3*AB120))/6),0)</f>
        <v>78</v>
      </c>
      <c r="AH120" s="20">
        <f t="shared" ref="AH120" si="4094">ROUND(AG120*0.2,0)</f>
        <v>16</v>
      </c>
      <c r="AI120" s="138"/>
      <c r="AJ120" s="135"/>
      <c r="AK120" s="21">
        <v>50</v>
      </c>
      <c r="AL120" s="21">
        <v>50</v>
      </c>
      <c r="AM120" s="21">
        <v>50</v>
      </c>
      <c r="AN120" s="20" t="s">
        <v>24</v>
      </c>
      <c r="AO120" s="20" t="s">
        <v>24</v>
      </c>
      <c r="AP120" s="20" t="s">
        <v>24</v>
      </c>
      <c r="AQ120" s="20" t="s">
        <v>24</v>
      </c>
      <c r="AR120" s="20">
        <f t="shared" ref="AR120" si="4095">ROUND((((AK120)+(2*AL120)+(3*AM120))/6),0)</f>
        <v>50</v>
      </c>
      <c r="AS120" s="20">
        <f t="shared" ref="AS120" si="4096">ROUND(AR120*0.2,0)</f>
        <v>10</v>
      </c>
      <c r="AT120" s="138"/>
      <c r="AU120" s="141"/>
      <c r="AV120" s="18">
        <v>75</v>
      </c>
      <c r="AW120" s="18">
        <v>75</v>
      </c>
      <c r="AX120" s="18">
        <v>75</v>
      </c>
      <c r="AY120" s="20" t="s">
        <v>24</v>
      </c>
      <c r="AZ120" s="20" t="s">
        <v>24</v>
      </c>
      <c r="BA120" s="20" t="s">
        <v>24</v>
      </c>
      <c r="BB120" s="20" t="s">
        <v>24</v>
      </c>
      <c r="BC120" s="20">
        <f t="shared" ref="BC120" si="4097">ROUND((((AV120)+(2*AW120)+(3*AX120))/6),0)</f>
        <v>75</v>
      </c>
      <c r="BD120" s="20">
        <f t="shared" ref="BD120" si="4098">ROUND(BC120*0.2,0)</f>
        <v>15</v>
      </c>
      <c r="BE120" s="138"/>
      <c r="BF120" s="141"/>
      <c r="BG120" s="21">
        <v>80</v>
      </c>
      <c r="BH120" s="20">
        <v>82</v>
      </c>
      <c r="BI120" s="20">
        <v>80</v>
      </c>
      <c r="BJ120" s="23" t="s">
        <v>24</v>
      </c>
      <c r="BK120" s="23" t="s">
        <v>24</v>
      </c>
      <c r="BL120" s="23" t="s">
        <v>24</v>
      </c>
      <c r="BM120" s="23" t="s">
        <v>24</v>
      </c>
      <c r="BN120" s="23">
        <f t="shared" ref="BN120" si="4099">ROUND((((BG120)+(2*BH120)+(3*BI120))/6),0)</f>
        <v>81</v>
      </c>
      <c r="BO120" s="23">
        <f t="shared" ref="BO120" si="4100">ROUND(BN120*0.3,0)</f>
        <v>24</v>
      </c>
      <c r="BP120" s="138"/>
      <c r="BQ120" s="135"/>
      <c r="BR120" s="19"/>
      <c r="BS120" s="20"/>
      <c r="BT120" s="20"/>
      <c r="BU120" s="23" t="s">
        <v>24</v>
      </c>
      <c r="BV120" s="23" t="s">
        <v>24</v>
      </c>
      <c r="BW120" s="23" t="s">
        <v>24</v>
      </c>
      <c r="BX120" s="23" t="s">
        <v>24</v>
      </c>
      <c r="BY120" s="23">
        <v>79</v>
      </c>
      <c r="BZ120" s="23">
        <f t="shared" ref="BZ120" si="4101">ROUND(BY120*0.4,0)</f>
        <v>32</v>
      </c>
      <c r="CA120" s="138"/>
      <c r="CB120" s="135"/>
      <c r="CC120" s="7">
        <v>80</v>
      </c>
      <c r="CD120" s="7">
        <v>80</v>
      </c>
      <c r="CE120" s="7">
        <v>78</v>
      </c>
      <c r="CF120" s="23" t="s">
        <v>24</v>
      </c>
      <c r="CG120" s="23" t="s">
        <v>24</v>
      </c>
      <c r="CH120" s="23" t="s">
        <v>24</v>
      </c>
      <c r="CI120" s="23" t="s">
        <v>24</v>
      </c>
      <c r="CJ120" s="23">
        <f t="shared" ref="CJ120" si="4102">ROUND((((CC120)+(2*CD120)+(3*CE120))/6),0)</f>
        <v>79</v>
      </c>
      <c r="CK120" s="23">
        <f t="shared" ref="CK120" si="4103">ROUND(CJ120*0.1,0)</f>
        <v>8</v>
      </c>
      <c r="CL120" s="138"/>
      <c r="CM120" s="135"/>
      <c r="CN120" s="19">
        <v>80</v>
      </c>
      <c r="CO120" s="20">
        <v>80</v>
      </c>
      <c r="CP120" s="20">
        <v>78</v>
      </c>
      <c r="CQ120" s="23" t="s">
        <v>24</v>
      </c>
      <c r="CR120" s="23" t="s">
        <v>24</v>
      </c>
      <c r="CS120" s="23" t="s">
        <v>24</v>
      </c>
      <c r="CT120" s="23" t="s">
        <v>24</v>
      </c>
      <c r="CU120" s="23">
        <f t="shared" ref="CU120" si="4104">ROUND((((CN120)+(2*CO120)+(3*CP120))/6),0)</f>
        <v>79</v>
      </c>
      <c r="CV120" s="23">
        <f t="shared" ref="CV120" si="4105">ROUND(CU120*0.1,0)</f>
        <v>8</v>
      </c>
      <c r="CW120" s="138"/>
      <c r="CX120" s="141"/>
      <c r="CY120" s="21">
        <v>75</v>
      </c>
      <c r="CZ120" s="20">
        <v>80</v>
      </c>
      <c r="DA120" s="20">
        <v>78</v>
      </c>
      <c r="DB120" s="23" t="s">
        <v>24</v>
      </c>
      <c r="DC120" s="23" t="s">
        <v>24</v>
      </c>
      <c r="DD120" s="23" t="s">
        <v>24</v>
      </c>
      <c r="DE120" s="23" t="s">
        <v>24</v>
      </c>
      <c r="DF120" s="23">
        <f t="shared" ref="DF120" si="4106">ROUND((((CY120)+(2*CZ120)+(3*DA120))/6),0)</f>
        <v>78</v>
      </c>
      <c r="DG120" s="23">
        <f t="shared" ref="DG120" si="4107">ROUND(DF120*0.1,0)</f>
        <v>8</v>
      </c>
      <c r="DH120" s="138"/>
      <c r="DI120" s="141"/>
      <c r="DJ120" s="19">
        <v>85</v>
      </c>
      <c r="DK120" s="20">
        <v>84</v>
      </c>
      <c r="DL120" s="20">
        <v>87</v>
      </c>
      <c r="DM120" s="20" t="s">
        <v>24</v>
      </c>
      <c r="DN120" s="20" t="s">
        <v>24</v>
      </c>
      <c r="DO120" s="20" t="s">
        <v>24</v>
      </c>
      <c r="DP120" s="20" t="s">
        <v>24</v>
      </c>
      <c r="DQ120" s="20">
        <f t="shared" ref="DQ120" si="4108">ROUND((((DJ120)+(2*DK120)+(3*DL120))/6),0)</f>
        <v>86</v>
      </c>
      <c r="DR120" s="20">
        <f t="shared" ref="DR120" si="4109">ROUND(DQ120*0.3,0)</f>
        <v>26</v>
      </c>
      <c r="DS120" s="138"/>
      <c r="DT120" s="135"/>
      <c r="DU120" s="21">
        <v>75</v>
      </c>
      <c r="DV120" s="21">
        <v>75</v>
      </c>
      <c r="DW120" s="21">
        <v>75</v>
      </c>
      <c r="DX120" s="20" t="s">
        <v>24</v>
      </c>
      <c r="DY120" s="20" t="s">
        <v>24</v>
      </c>
      <c r="DZ120" s="20" t="s">
        <v>24</v>
      </c>
      <c r="EA120" s="20" t="s">
        <v>24</v>
      </c>
      <c r="EB120" s="20">
        <f t="shared" ref="EB120" si="4110">ROUND((((DU120)+(2*DV120)+(3*DW120))/6),0)</f>
        <v>75</v>
      </c>
      <c r="EC120" s="20">
        <f t="shared" ref="EC120" si="4111">ROUND(EB120*0.05,0)</f>
        <v>4</v>
      </c>
      <c r="ED120" s="138"/>
      <c r="EE120" s="141"/>
      <c r="EF120" s="19">
        <v>78</v>
      </c>
      <c r="EG120" s="20">
        <v>78</v>
      </c>
      <c r="EH120" s="20">
        <v>78</v>
      </c>
      <c r="EI120" s="20" t="s">
        <v>24</v>
      </c>
      <c r="EJ120" s="20" t="s">
        <v>24</v>
      </c>
      <c r="EK120" s="20" t="s">
        <v>24</v>
      </c>
      <c r="EL120" s="20" t="s">
        <v>24</v>
      </c>
      <c r="EM120" s="20">
        <f t="shared" ref="EM120" si="4112">ROUND((((EF120)+(2*EG120)+(3*EH120))/6),0)</f>
        <v>78</v>
      </c>
      <c r="EN120" s="20">
        <f t="shared" ref="EN120" si="4113">ROUND(EM120*0.1,0)</f>
        <v>8</v>
      </c>
      <c r="EO120" s="138"/>
      <c r="EP120" s="141"/>
      <c r="EQ120" s="21">
        <v>73</v>
      </c>
      <c r="ER120" s="21">
        <v>73</v>
      </c>
      <c r="ES120" s="21">
        <v>73</v>
      </c>
      <c r="ET120" s="20" t="s">
        <v>24</v>
      </c>
      <c r="EU120" s="20" t="s">
        <v>24</v>
      </c>
      <c r="EV120" s="20" t="s">
        <v>24</v>
      </c>
      <c r="EW120" s="20" t="s">
        <v>24</v>
      </c>
      <c r="EX120" s="20">
        <f t="shared" ref="EX120" si="4114">ROUND((((EQ120)+(2*ER120)+(3*ES120))/6),0)</f>
        <v>73</v>
      </c>
      <c r="EY120" s="20">
        <f t="shared" ref="EY120" si="4115">ROUND(EX120*0.1,0)</f>
        <v>7</v>
      </c>
      <c r="EZ120" s="138"/>
      <c r="FA120" s="141"/>
      <c r="FB120" s="67">
        <v>75.400000000000006</v>
      </c>
      <c r="FC120" s="68">
        <v>75</v>
      </c>
      <c r="FD120" s="68">
        <v>75.900000000000006</v>
      </c>
      <c r="FE120" s="20" t="s">
        <v>24</v>
      </c>
      <c r="FF120" s="20" t="s">
        <v>24</v>
      </c>
      <c r="FG120" s="20" t="s">
        <v>24</v>
      </c>
      <c r="FH120" s="20" t="s">
        <v>24</v>
      </c>
      <c r="FI120" s="20">
        <f t="shared" ref="FI120" si="4116">ROUND((((FB120)+(2*FC120)+(3*FD120))/6),0)</f>
        <v>76</v>
      </c>
      <c r="FJ120" s="20">
        <f t="shared" ref="FJ120" si="4117">ROUND(FI120*0.2,0)</f>
        <v>15</v>
      </c>
      <c r="FK120" s="138"/>
      <c r="FL120" s="135"/>
      <c r="FM120" s="75">
        <v>77.5</v>
      </c>
      <c r="FN120" s="68">
        <v>77</v>
      </c>
      <c r="FO120" s="68">
        <v>77</v>
      </c>
      <c r="FP120" s="20" t="s">
        <v>24</v>
      </c>
      <c r="FQ120" s="20" t="s">
        <v>24</v>
      </c>
      <c r="FR120" s="20" t="s">
        <v>24</v>
      </c>
      <c r="FS120" s="20" t="s">
        <v>24</v>
      </c>
      <c r="FT120" s="20">
        <f t="shared" ref="FT120" si="4118">ROUND((((FM120)+(2*FN120)+(3*FO120))/6),0)</f>
        <v>77</v>
      </c>
      <c r="FU120" s="20">
        <f t="shared" ref="FU120" si="4119">ROUND(FT120*0.2,0)</f>
        <v>15</v>
      </c>
      <c r="FV120" s="138"/>
      <c r="FW120" s="135"/>
      <c r="FX120" s="19">
        <v>80</v>
      </c>
      <c r="FY120" s="19">
        <v>80</v>
      </c>
      <c r="FZ120" s="19">
        <v>80</v>
      </c>
      <c r="GA120" s="20" t="s">
        <v>24</v>
      </c>
      <c r="GB120" s="20" t="s">
        <v>24</v>
      </c>
      <c r="GC120" s="20" t="s">
        <v>24</v>
      </c>
      <c r="GD120" s="20" t="s">
        <v>24</v>
      </c>
      <c r="GE120" s="20">
        <f t="shared" ref="GE120" si="4120">ROUND((((FX120)+(2*FY120)+(3*FZ120))/6),0)</f>
        <v>80</v>
      </c>
      <c r="GF120" s="20">
        <f t="shared" ref="GF120" si="4121">ROUND(GE120*0.2,0)</f>
        <v>16</v>
      </c>
      <c r="GG120" s="138"/>
      <c r="GH120" s="135"/>
      <c r="GI120" s="144"/>
      <c r="GJ120" s="147"/>
      <c r="GK120" s="150"/>
      <c r="GL120" s="150"/>
      <c r="GM120" s="150"/>
      <c r="GN120" s="150"/>
      <c r="GO120" s="129"/>
      <c r="GP120" s="132"/>
      <c r="GQ120" s="132"/>
      <c r="GR120" s="129"/>
    </row>
    <row r="121" spans="1:200" ht="15.75" customHeight="1" thickBot="1" x14ac:dyDescent="0.3">
      <c r="A121" s="154">
        <v>39</v>
      </c>
      <c r="B121" s="157" t="s">
        <v>115</v>
      </c>
      <c r="C121" s="10" t="s">
        <v>3</v>
      </c>
      <c r="D121" s="24">
        <v>77</v>
      </c>
      <c r="E121" s="25">
        <v>73</v>
      </c>
      <c r="F121" s="46">
        <v>65</v>
      </c>
      <c r="G121" s="65">
        <f t="shared" ref="G121:G130" si="4122">ROUND((((D121)+(2*E121)+(3*F121))/6),0)</f>
        <v>70</v>
      </c>
      <c r="H121" s="6">
        <f t="shared" ref="H121" si="4123">ROUND(G121*0.4,0)</f>
        <v>28</v>
      </c>
      <c r="I121" s="6" t="s">
        <v>24</v>
      </c>
      <c r="J121" s="6" t="s">
        <v>24</v>
      </c>
      <c r="K121" s="6" t="s">
        <v>24</v>
      </c>
      <c r="L121" s="6" t="s">
        <v>24</v>
      </c>
      <c r="M121" s="136">
        <f t="shared" ref="M121" si="4124">H121+J122+L123</f>
        <v>75</v>
      </c>
      <c r="N121" s="133" t="str">
        <f t="shared" ref="N121" si="4125">IF(M121&gt;=75,"T","TT")</f>
        <v>T</v>
      </c>
      <c r="O121" s="79">
        <v>80</v>
      </c>
      <c r="P121" s="64">
        <v>75</v>
      </c>
      <c r="Q121" s="64">
        <v>57</v>
      </c>
      <c r="R121" s="6">
        <f t="shared" ref="R121" si="4126">ROUND((((O121)+(2*P121)+(3*Q121))/6),0)</f>
        <v>67</v>
      </c>
      <c r="S121" s="6">
        <f t="shared" ref="S121" si="4127">ROUND(R121*0.4,0)</f>
        <v>27</v>
      </c>
      <c r="T121" s="6" t="s">
        <v>24</v>
      </c>
      <c r="U121" s="6" t="s">
        <v>24</v>
      </c>
      <c r="V121" s="6" t="s">
        <v>24</v>
      </c>
      <c r="W121" s="6" t="s">
        <v>24</v>
      </c>
      <c r="X121" s="136">
        <f t="shared" ref="X121" si="4128">S121+U122+W123</f>
        <v>77</v>
      </c>
      <c r="Y121" s="133" t="str">
        <f t="shared" ref="Y121" si="4129">IF(X121&gt;=75,"T","TT")</f>
        <v>T</v>
      </c>
      <c r="Z121" s="16">
        <v>78</v>
      </c>
      <c r="AA121" s="6">
        <v>76</v>
      </c>
      <c r="AB121" s="25">
        <v>58</v>
      </c>
      <c r="AC121" s="6">
        <f t="shared" ref="AC121" si="4130">ROUND((((Z121)+(2*AA121)+(3*AB121))/6),0)</f>
        <v>67</v>
      </c>
      <c r="AD121" s="6">
        <f t="shared" ref="AD121" si="4131">ROUND(AC121*0.3,0)</f>
        <v>20</v>
      </c>
      <c r="AE121" s="6" t="s">
        <v>24</v>
      </c>
      <c r="AF121" s="6" t="s">
        <v>24</v>
      </c>
      <c r="AG121" s="6" t="s">
        <v>24</v>
      </c>
      <c r="AH121" s="6" t="s">
        <v>24</v>
      </c>
      <c r="AI121" s="136">
        <f t="shared" ref="AI121" si="4132">AD121+AF122+AH123</f>
        <v>75</v>
      </c>
      <c r="AJ121" s="133" t="str">
        <f t="shared" ref="AJ121" si="4133">IF(AI121&gt;=75,"T","TT")</f>
        <v>T</v>
      </c>
      <c r="AK121" s="5">
        <v>75</v>
      </c>
      <c r="AL121" s="25">
        <v>78</v>
      </c>
      <c r="AM121" s="25">
        <v>75</v>
      </c>
      <c r="AN121" s="6">
        <f t="shared" ref="AN121" si="4134">ROUND((((AK121)+(2*AL121)+(3*AM121))/6),0)</f>
        <v>76</v>
      </c>
      <c r="AO121" s="6">
        <f t="shared" ref="AO121" si="4135">ROUND(AN121*0.3,0)</f>
        <v>23</v>
      </c>
      <c r="AP121" s="6" t="s">
        <v>24</v>
      </c>
      <c r="AQ121" s="6" t="s">
        <v>24</v>
      </c>
      <c r="AR121" s="6" t="s">
        <v>24</v>
      </c>
      <c r="AS121" s="6" t="s">
        <v>24</v>
      </c>
      <c r="AT121" s="136">
        <f t="shared" ref="AT121" si="4136">AO121+AQ122+AS123</f>
        <v>75</v>
      </c>
      <c r="AU121" s="139" t="str">
        <f t="shared" ref="AU121" si="4137">IF(AT121&gt;=75,"T","TT")</f>
        <v>T</v>
      </c>
      <c r="AV121" s="61">
        <v>80</v>
      </c>
      <c r="AW121" s="61">
        <v>79</v>
      </c>
      <c r="AX121" s="62">
        <v>69</v>
      </c>
      <c r="AY121" s="6">
        <f t="shared" ref="AY121" si="4138">ROUND((((AV121)+(2*AW121)+(3*AX121))/6),0)</f>
        <v>74</v>
      </c>
      <c r="AZ121" s="6">
        <f t="shared" ref="AZ121" si="4139">ROUND(AY121*0.7,0)</f>
        <v>52</v>
      </c>
      <c r="BA121" s="6" t="s">
        <v>24</v>
      </c>
      <c r="BB121" s="6" t="s">
        <v>24</v>
      </c>
      <c r="BC121" s="6" t="s">
        <v>24</v>
      </c>
      <c r="BD121" s="6" t="s">
        <v>24</v>
      </c>
      <c r="BE121" s="136">
        <f t="shared" ref="BE121" si="4140">AZ121+BB122+BD123</f>
        <v>74</v>
      </c>
      <c r="BF121" s="133" t="str">
        <f t="shared" ref="BF121" si="4141">IF(BE121&gt;=70,"T","TT")</f>
        <v>T</v>
      </c>
      <c r="BG121" s="5">
        <v>78</v>
      </c>
      <c r="BH121" s="25">
        <v>79</v>
      </c>
      <c r="BI121" s="25">
        <v>70</v>
      </c>
      <c r="BJ121" s="6">
        <f t="shared" ref="BJ121" si="4142">ROUND((((BG121)+(2*BH121)+(3*BI121))/6),0)</f>
        <v>74</v>
      </c>
      <c r="BK121" s="6">
        <f t="shared" ref="BK121" si="4143">ROUND(BJ121*0.2,0)</f>
        <v>15</v>
      </c>
      <c r="BL121" s="6" t="s">
        <v>24</v>
      </c>
      <c r="BM121" s="6" t="s">
        <v>24</v>
      </c>
      <c r="BN121" s="6" t="s">
        <v>24</v>
      </c>
      <c r="BO121" s="6" t="s">
        <v>24</v>
      </c>
      <c r="BP121" s="136">
        <f t="shared" ref="BP121" si="4144">BK121+BM122+BO123</f>
        <v>79</v>
      </c>
      <c r="BQ121" s="133" t="str">
        <f t="shared" ref="BQ121" si="4145">IF(BP121&gt;=75,"T","TT")</f>
        <v>T</v>
      </c>
      <c r="BR121" s="24"/>
      <c r="BS121" s="25"/>
      <c r="BT121" s="25"/>
      <c r="BU121" s="6">
        <v>78</v>
      </c>
      <c r="BV121" s="6">
        <f t="shared" ref="BV121" si="4146">ROUND(BU121*0.1,0)</f>
        <v>8</v>
      </c>
      <c r="BW121" s="6" t="s">
        <v>24</v>
      </c>
      <c r="BX121" s="6" t="s">
        <v>24</v>
      </c>
      <c r="BY121" s="6" t="s">
        <v>24</v>
      </c>
      <c r="BZ121" s="6" t="s">
        <v>24</v>
      </c>
      <c r="CA121" s="136">
        <f t="shared" ref="CA121" si="4147">BV121+BX122+BZ123</f>
        <v>81</v>
      </c>
      <c r="CB121" s="133" t="str">
        <f t="shared" ref="CB121" si="4148">IF(CA121&gt;=75,"T","TT")</f>
        <v>T</v>
      </c>
      <c r="CC121" s="17">
        <v>80</v>
      </c>
      <c r="CD121" s="6">
        <v>75</v>
      </c>
      <c r="CE121" s="6">
        <v>71</v>
      </c>
      <c r="CF121" s="6">
        <f t="shared" ref="CF121" si="4149">ROUND((((CC121)+(2*CD121)+(3*CE121))/6),0)</f>
        <v>74</v>
      </c>
      <c r="CG121" s="6">
        <f t="shared" ref="CG121" si="4150">ROUND(CF121*0.8,0)</f>
        <v>59</v>
      </c>
      <c r="CH121" s="6" t="s">
        <v>24</v>
      </c>
      <c r="CI121" s="6" t="s">
        <v>24</v>
      </c>
      <c r="CJ121" s="6" t="s">
        <v>24</v>
      </c>
      <c r="CK121" s="6" t="s">
        <v>24</v>
      </c>
      <c r="CL121" s="136">
        <f t="shared" ref="CL121" si="4151">CG121+CI122+CK123</f>
        <v>75</v>
      </c>
      <c r="CM121" s="133" t="str">
        <f t="shared" ref="CM121" si="4152">IF(CL121&gt;=75,"T","TT")</f>
        <v>T</v>
      </c>
      <c r="CN121" s="24">
        <v>82</v>
      </c>
      <c r="CO121" s="25">
        <v>81</v>
      </c>
      <c r="CP121" s="25">
        <v>65</v>
      </c>
      <c r="CQ121" s="6">
        <f t="shared" ref="CQ121" si="4153">ROUND((((CN121)+(2*CO121)+(3*CP121))/6),0)</f>
        <v>73</v>
      </c>
      <c r="CR121" s="6">
        <f t="shared" ref="CR121" si="4154">ROUND(CQ121*0.7,0)</f>
        <v>51</v>
      </c>
      <c r="CS121" s="6" t="s">
        <v>24</v>
      </c>
      <c r="CT121" s="6" t="s">
        <v>24</v>
      </c>
      <c r="CU121" s="6" t="s">
        <v>24</v>
      </c>
      <c r="CV121" s="6" t="s">
        <v>24</v>
      </c>
      <c r="CW121" s="136">
        <f t="shared" ref="CW121" si="4155">CR121+CT122+CV123</f>
        <v>75</v>
      </c>
      <c r="CX121" s="139" t="str">
        <f t="shared" ref="CX121" si="4156">IF(CW121&gt;=75,"T","TT")</f>
        <v>T</v>
      </c>
      <c r="CY121" s="5">
        <v>80</v>
      </c>
      <c r="CZ121" s="25">
        <v>87</v>
      </c>
      <c r="DA121" s="25">
        <v>64</v>
      </c>
      <c r="DB121" s="6">
        <f t="shared" ref="DB121" si="4157">ROUND((((CY121)+(2*CZ121)+(3*DA121))/6),0)</f>
        <v>74</v>
      </c>
      <c r="DC121" s="6">
        <f t="shared" ref="DC121" si="4158">ROUND(DB121*0.7,0)</f>
        <v>52</v>
      </c>
      <c r="DD121" s="6" t="s">
        <v>24</v>
      </c>
      <c r="DE121" s="6" t="s">
        <v>24</v>
      </c>
      <c r="DF121" s="6" t="s">
        <v>24</v>
      </c>
      <c r="DG121" s="6" t="s">
        <v>24</v>
      </c>
      <c r="DH121" s="136">
        <f t="shared" ref="DH121" si="4159">DC121+DE122+DG123</f>
        <v>76</v>
      </c>
      <c r="DI121" s="133" t="str">
        <f t="shared" ref="DI121" si="4160">IF(DH121&gt;=75,"T","TT")</f>
        <v>T</v>
      </c>
      <c r="DJ121" s="24">
        <v>85</v>
      </c>
      <c r="DK121" s="25">
        <v>75</v>
      </c>
      <c r="DL121" s="25">
        <v>48</v>
      </c>
      <c r="DM121" s="25">
        <f t="shared" ref="DM121" si="4161">ROUND((((DJ121)+(2*DK121)+(3*DL121))/6),0)</f>
        <v>63</v>
      </c>
      <c r="DN121" s="25">
        <f t="shared" ref="DN121" si="4162">ROUND(DM121*0.5,0)</f>
        <v>32</v>
      </c>
      <c r="DO121" s="25" t="s">
        <v>24</v>
      </c>
      <c r="DP121" s="25" t="s">
        <v>24</v>
      </c>
      <c r="DQ121" s="25" t="s">
        <v>24</v>
      </c>
      <c r="DR121" s="25" t="s">
        <v>24</v>
      </c>
      <c r="DS121" s="136">
        <f t="shared" ref="DS121" si="4163">DN121+DP122+DR123</f>
        <v>75</v>
      </c>
      <c r="DT121" s="133" t="str">
        <f t="shared" ref="DT121" si="4164">IF(DS121&gt;=75,"T","TT")</f>
        <v>T</v>
      </c>
      <c r="DU121" s="5">
        <v>77</v>
      </c>
      <c r="DV121" s="25">
        <v>76</v>
      </c>
      <c r="DW121" s="25">
        <v>62</v>
      </c>
      <c r="DX121" s="25">
        <f t="shared" ref="DX121" si="4165">ROUND((((DU121)+(2*DV121)+(3*DW121))/6),0)</f>
        <v>69</v>
      </c>
      <c r="DY121" s="25">
        <f t="shared" ref="DY121" si="4166">ROUND(DX121*0.8,0)</f>
        <v>55</v>
      </c>
      <c r="DZ121" s="25" t="s">
        <v>24</v>
      </c>
      <c r="EA121" s="25" t="s">
        <v>24</v>
      </c>
      <c r="EB121" s="25" t="s">
        <v>24</v>
      </c>
      <c r="EC121" s="25" t="s">
        <v>24</v>
      </c>
      <c r="ED121" s="136">
        <f t="shared" ref="ED121" si="4167">DY121+EA122+EC123</f>
        <v>70</v>
      </c>
      <c r="EE121" s="139" t="str">
        <f t="shared" ref="EE121" si="4168">IF(ED121&gt;=70,"T","TT")</f>
        <v>T</v>
      </c>
      <c r="EF121" s="24">
        <v>74</v>
      </c>
      <c r="EG121" s="25">
        <v>72</v>
      </c>
      <c r="EH121" s="25">
        <v>58</v>
      </c>
      <c r="EI121" s="25">
        <f t="shared" ref="EI121" si="4169">ROUND((((EF121)+(2*EG121)+(3*EH121))/6),0)</f>
        <v>65</v>
      </c>
      <c r="EJ121" s="25">
        <f t="shared" ref="EJ121" si="4170">ROUND(EI121*0.6,0)</f>
        <v>39</v>
      </c>
      <c r="EK121" s="25" t="s">
        <v>24</v>
      </c>
      <c r="EL121" s="25" t="s">
        <v>24</v>
      </c>
      <c r="EM121" s="25" t="s">
        <v>24</v>
      </c>
      <c r="EN121" s="25" t="s">
        <v>24</v>
      </c>
      <c r="EO121" s="136">
        <f t="shared" ref="EO121" si="4171">EJ121+EL122+EN123</f>
        <v>70</v>
      </c>
      <c r="EP121" s="133" t="str">
        <f t="shared" ref="EP121" si="4172">IF(EO121&gt;=70,"T","TT")</f>
        <v>T</v>
      </c>
      <c r="EQ121" s="5">
        <v>76</v>
      </c>
      <c r="ER121" s="5">
        <v>76</v>
      </c>
      <c r="ES121" s="25">
        <v>67</v>
      </c>
      <c r="ET121" s="25">
        <f t="shared" ref="ET121" si="4173">ROUND((((EQ121)+(2*ER121)+(3*ES121))/6),0)</f>
        <v>72</v>
      </c>
      <c r="EU121" s="25">
        <f t="shared" ref="EU121" si="4174">ROUND(ET121*0.7,0)</f>
        <v>50</v>
      </c>
      <c r="EV121" s="25" t="s">
        <v>24</v>
      </c>
      <c r="EW121" s="25" t="s">
        <v>24</v>
      </c>
      <c r="EX121" s="25" t="s">
        <v>24</v>
      </c>
      <c r="EY121" s="25" t="s">
        <v>24</v>
      </c>
      <c r="EZ121" s="136">
        <f t="shared" ref="EZ121" si="4175">EU121+EW122+EY123</f>
        <v>73</v>
      </c>
      <c r="FA121" s="133" t="str">
        <f t="shared" ref="FA121" si="4176">IF(EZ121&gt;=70,"T","TT")</f>
        <v>T</v>
      </c>
      <c r="FB121" s="72">
        <v>80.5</v>
      </c>
      <c r="FC121" s="56">
        <v>80</v>
      </c>
      <c r="FD121" s="56">
        <v>64</v>
      </c>
      <c r="FE121" s="25">
        <f t="shared" ref="FE121" si="4177">ROUND((((FB121)+(2*FC121)+(3*FD121))/6),0)</f>
        <v>72</v>
      </c>
      <c r="FF121" s="25">
        <f t="shared" ref="FF121" si="4178">ROUND(FE121*0.3,0)</f>
        <v>22</v>
      </c>
      <c r="FG121" s="25" t="s">
        <v>24</v>
      </c>
      <c r="FH121" s="25" t="s">
        <v>24</v>
      </c>
      <c r="FI121" s="25" t="s">
        <v>24</v>
      </c>
      <c r="FJ121" s="25" t="s">
        <v>24</v>
      </c>
      <c r="FK121" s="136">
        <f t="shared" ref="FK121" si="4179">FF121+FH122+FJ123</f>
        <v>75</v>
      </c>
      <c r="FL121" s="139" t="str">
        <f t="shared" ref="FL121" si="4180">IF(FK121&gt;=75,"T","TT")</f>
        <v>T</v>
      </c>
      <c r="FM121" s="77">
        <v>80.3</v>
      </c>
      <c r="FN121" s="56">
        <v>77</v>
      </c>
      <c r="FO121" s="25">
        <v>74</v>
      </c>
      <c r="FP121" s="25">
        <f t="shared" ref="FP121" si="4181">ROUND((((FM121)+(2*FN121)+(3*FO121))/6),0)</f>
        <v>76</v>
      </c>
      <c r="FQ121" s="25">
        <f t="shared" ref="FQ121" si="4182">ROUND(FP121*0.4,0)</f>
        <v>30</v>
      </c>
      <c r="FR121" s="25" t="s">
        <v>24</v>
      </c>
      <c r="FS121" s="25" t="s">
        <v>24</v>
      </c>
      <c r="FT121" s="25" t="s">
        <v>24</v>
      </c>
      <c r="FU121" s="25" t="s">
        <v>24</v>
      </c>
      <c r="FV121" s="136">
        <f t="shared" ref="FV121" si="4183">FQ121+FS122+FU123</f>
        <v>77</v>
      </c>
      <c r="FW121" s="133" t="str">
        <f t="shared" ref="FW121" si="4184">IF(FV121&gt;=75,"T","TT")</f>
        <v>T</v>
      </c>
      <c r="FX121" s="24">
        <v>80</v>
      </c>
      <c r="FY121" s="25">
        <v>76</v>
      </c>
      <c r="FZ121" s="25">
        <v>98</v>
      </c>
      <c r="GA121" s="25">
        <f t="shared" ref="GA121" si="4185">ROUND((((FX121)+(2*FY121)+(3*FZ121))/6),0)</f>
        <v>88</v>
      </c>
      <c r="GB121" s="25">
        <f t="shared" ref="GB121" si="4186">ROUND(GA121*0.3,0)</f>
        <v>26</v>
      </c>
      <c r="GC121" s="25" t="s">
        <v>24</v>
      </c>
      <c r="GD121" s="25" t="s">
        <v>24</v>
      </c>
      <c r="GE121" s="25" t="s">
        <v>24</v>
      </c>
      <c r="GF121" s="25" t="s">
        <v>24</v>
      </c>
      <c r="GG121" s="136">
        <f t="shared" ref="GG121" si="4187">GB121+GD122+GF123</f>
        <v>82</v>
      </c>
      <c r="GH121" s="133" t="str">
        <f t="shared" ref="GH121" si="4188">IF(GG121&gt;=75,"T","TT")</f>
        <v>T</v>
      </c>
      <c r="GI121" s="143">
        <f>M121+X121+AI121+AT121+BE121+BP121+CA121+CL121+CW121+DH121+DS121+ED121+EO121+EZ121+FK121+FV121+GG121</f>
        <v>1284</v>
      </c>
      <c r="GJ121" s="146">
        <f t="shared" ref="GJ121" si="4189">GI121/17</f>
        <v>75.529411764705884</v>
      </c>
      <c r="GK121" s="148">
        <f t="shared" ref="GK121" si="4190">17-GL121</f>
        <v>17</v>
      </c>
      <c r="GL121" s="148">
        <f t="shared" ref="GL121" si="4191">COUNTIF(C121:GH121,"TT")</f>
        <v>0</v>
      </c>
      <c r="GM121" s="148" t="str">
        <f t="shared" ref="GM121" si="4192">IF(GL121&lt;=3,"N","TN")</f>
        <v>N</v>
      </c>
      <c r="GN121" s="148">
        <f>RANK(GI121,$GI$7:$GI$138,0)</f>
        <v>27</v>
      </c>
      <c r="GO121" s="127" t="str">
        <f t="shared" ref="GO121" si="4193">IF(AND(AI121&gt;=75,AT121&gt;=75,FV121&gt;=75),"YA","TIDAK")</f>
        <v>YA</v>
      </c>
      <c r="GP121" s="130" t="str">
        <f t="shared" ref="GP121" si="4194">IF(AND(BE121&gt;=70,ED121&gt;=70,EO121&gt;=70,EZ121&gt;=70),"YA","TIDAK")</f>
        <v>YA</v>
      </c>
      <c r="GQ121" s="130" t="str">
        <f t="shared" ref="GQ121" si="4195">IF(AND(CL121&gt;=75,CW121&gt;=75,DH121&gt;=75,DS121&gt;=75),"YA","TIDAK")</f>
        <v>YA</v>
      </c>
      <c r="GR121" s="127"/>
    </row>
    <row r="122" spans="1:200" ht="15.75" customHeight="1" thickBot="1" x14ac:dyDescent="0.3">
      <c r="A122" s="155"/>
      <c r="B122" s="158"/>
      <c r="C122" s="11" t="s">
        <v>4</v>
      </c>
      <c r="D122" s="18">
        <v>77</v>
      </c>
      <c r="E122" s="8">
        <v>75</v>
      </c>
      <c r="F122" s="8">
        <v>78</v>
      </c>
      <c r="G122" s="26" t="s">
        <v>24</v>
      </c>
      <c r="H122" s="8" t="s">
        <v>24</v>
      </c>
      <c r="I122" s="8">
        <f t="shared" ref="I122" si="4196">ROUND((((D122)+(2*E122)+(3*F122))/6),0)</f>
        <v>77</v>
      </c>
      <c r="J122" s="8">
        <f t="shared" ref="J122" si="4197">ROUND(I122*0.25,0)</f>
        <v>19</v>
      </c>
      <c r="K122" s="8" t="s">
        <v>24</v>
      </c>
      <c r="L122" s="8" t="s">
        <v>24</v>
      </c>
      <c r="M122" s="137"/>
      <c r="N122" s="134"/>
      <c r="O122" s="7">
        <v>75</v>
      </c>
      <c r="P122" s="7">
        <v>75</v>
      </c>
      <c r="Q122" s="7">
        <v>75</v>
      </c>
      <c r="R122" s="8" t="s">
        <v>24</v>
      </c>
      <c r="S122" s="8" t="s">
        <v>24</v>
      </c>
      <c r="T122" s="8">
        <f t="shared" ref="T122" si="4198">ROUND((((O122)+(2*P122)+(3*Q122))/6),0)</f>
        <v>75</v>
      </c>
      <c r="U122" s="8">
        <f t="shared" ref="U122" si="4199">ROUND(T122*0.1,0)</f>
        <v>8</v>
      </c>
      <c r="V122" s="8" t="s">
        <v>24</v>
      </c>
      <c r="W122" s="8" t="s">
        <v>24</v>
      </c>
      <c r="X122" s="137"/>
      <c r="Y122" s="134"/>
      <c r="Z122" s="18">
        <v>78</v>
      </c>
      <c r="AA122" s="8">
        <v>77</v>
      </c>
      <c r="AB122" s="8">
        <v>76</v>
      </c>
      <c r="AC122" s="8" t="s">
        <v>24</v>
      </c>
      <c r="AD122" s="8" t="s">
        <v>24</v>
      </c>
      <c r="AE122" s="8">
        <f t="shared" ref="AE122" si="4200">ROUND((((Z122)+(2*AA122)+(3*AB122))/6),0)</f>
        <v>77</v>
      </c>
      <c r="AF122" s="8">
        <f t="shared" ref="AF122" si="4201">ROUND(AE122*0.5,0)</f>
        <v>39</v>
      </c>
      <c r="AG122" s="8" t="s">
        <v>24</v>
      </c>
      <c r="AH122" s="8" t="s">
        <v>24</v>
      </c>
      <c r="AI122" s="137"/>
      <c r="AJ122" s="134"/>
      <c r="AK122" s="7">
        <v>75</v>
      </c>
      <c r="AL122" s="7">
        <v>75</v>
      </c>
      <c r="AM122" s="7">
        <v>75</v>
      </c>
      <c r="AN122" s="8" t="s">
        <v>24</v>
      </c>
      <c r="AO122" s="8" t="s">
        <v>24</v>
      </c>
      <c r="AP122" s="8">
        <f t="shared" ref="AP122" si="4202">ROUND((((AK122)+(2*AL122)+(3*AM122))/6),0)</f>
        <v>75</v>
      </c>
      <c r="AQ122" s="8">
        <f t="shared" ref="AQ122" si="4203">ROUND(AP122*0.5,0)</f>
        <v>38</v>
      </c>
      <c r="AR122" s="8" t="s">
        <v>24</v>
      </c>
      <c r="AS122" s="8" t="s">
        <v>24</v>
      </c>
      <c r="AT122" s="137"/>
      <c r="AU122" s="140"/>
      <c r="AV122" s="18">
        <v>72</v>
      </c>
      <c r="AW122" s="18">
        <v>72</v>
      </c>
      <c r="AX122" s="18">
        <v>72</v>
      </c>
      <c r="AY122" s="8" t="s">
        <v>24</v>
      </c>
      <c r="AZ122" s="8" t="s">
        <v>24</v>
      </c>
      <c r="BA122" s="8">
        <f t="shared" ref="BA122" si="4204">ROUND((((AV122)+(2*AW122)+(3*AX122))/6),0)</f>
        <v>72</v>
      </c>
      <c r="BB122" s="8">
        <f t="shared" ref="BB122" si="4205">ROUND(BA122*0.1,0)</f>
        <v>7</v>
      </c>
      <c r="BC122" s="8" t="s">
        <v>24</v>
      </c>
      <c r="BD122" s="8" t="s">
        <v>24</v>
      </c>
      <c r="BE122" s="137"/>
      <c r="BF122" s="134"/>
      <c r="BG122" s="7">
        <v>78</v>
      </c>
      <c r="BH122" s="8">
        <v>79</v>
      </c>
      <c r="BI122" s="8">
        <v>79</v>
      </c>
      <c r="BJ122" s="8" t="s">
        <v>24</v>
      </c>
      <c r="BK122" s="8" t="s">
        <v>24</v>
      </c>
      <c r="BL122" s="8">
        <f t="shared" ref="BL122" si="4206">ROUND((((BG122)+(2*BH122)+(3*BI122))/6),0)</f>
        <v>79</v>
      </c>
      <c r="BM122" s="8">
        <f t="shared" ref="BM122" si="4207">ROUND(BL122*0.5,0)</f>
        <v>40</v>
      </c>
      <c r="BN122" s="8" t="s">
        <v>24</v>
      </c>
      <c r="BO122" s="8" t="s">
        <v>24</v>
      </c>
      <c r="BP122" s="137"/>
      <c r="BQ122" s="134"/>
      <c r="BR122" s="18"/>
      <c r="BS122" s="8"/>
      <c r="BT122" s="8"/>
      <c r="BU122" s="8" t="s">
        <v>24</v>
      </c>
      <c r="BV122" s="8" t="s">
        <v>24</v>
      </c>
      <c r="BW122" s="8">
        <v>81</v>
      </c>
      <c r="BX122" s="8">
        <f t="shared" ref="BX122" si="4208">ROUND(BW122*0.5,0)</f>
        <v>41</v>
      </c>
      <c r="BY122" s="8" t="s">
        <v>24</v>
      </c>
      <c r="BZ122" s="8" t="s">
        <v>24</v>
      </c>
      <c r="CA122" s="137"/>
      <c r="CB122" s="134"/>
      <c r="CC122" s="7">
        <v>78</v>
      </c>
      <c r="CD122" s="7">
        <v>78</v>
      </c>
      <c r="CE122" s="7">
        <v>76</v>
      </c>
      <c r="CF122" s="8" t="s">
        <v>24</v>
      </c>
      <c r="CG122" s="8" t="s">
        <v>24</v>
      </c>
      <c r="CH122" s="8">
        <f t="shared" ref="CH122" si="4209">ROUND((((CC122)+(2*CD122)+(3*CE122))/6),0)</f>
        <v>77</v>
      </c>
      <c r="CI122" s="8">
        <f t="shared" ref="CI122" si="4210">ROUND(CH122*0.1,0)</f>
        <v>8</v>
      </c>
      <c r="CJ122" s="8" t="s">
        <v>24</v>
      </c>
      <c r="CK122" s="8" t="s">
        <v>24</v>
      </c>
      <c r="CL122" s="137"/>
      <c r="CM122" s="134"/>
      <c r="CN122" s="18">
        <v>80</v>
      </c>
      <c r="CO122" s="8">
        <v>78</v>
      </c>
      <c r="CP122" s="8">
        <v>80</v>
      </c>
      <c r="CQ122" s="8" t="s">
        <v>24</v>
      </c>
      <c r="CR122" s="8" t="s">
        <v>24</v>
      </c>
      <c r="CS122" s="8">
        <f t="shared" ref="CS122" si="4211">ROUND((((CN122)+(2*CO122)+(3*CP122))/6),0)</f>
        <v>79</v>
      </c>
      <c r="CT122" s="8">
        <f t="shared" ref="CT122" si="4212">ROUND(CS122*0.2,0)</f>
        <v>16</v>
      </c>
      <c r="CU122" s="8" t="s">
        <v>24</v>
      </c>
      <c r="CV122" s="8" t="s">
        <v>24</v>
      </c>
      <c r="CW122" s="137"/>
      <c r="CX122" s="140"/>
      <c r="CY122" s="7">
        <v>80</v>
      </c>
      <c r="CZ122" s="8">
        <v>80</v>
      </c>
      <c r="DA122" s="8">
        <v>78</v>
      </c>
      <c r="DB122" s="8" t="s">
        <v>24</v>
      </c>
      <c r="DC122" s="8" t="s">
        <v>24</v>
      </c>
      <c r="DD122" s="8">
        <f t="shared" ref="DD122" si="4213">ROUND((((CY122)+(2*CZ122)+(3*DA122))/6),0)</f>
        <v>79</v>
      </c>
      <c r="DE122" s="8">
        <f t="shared" ref="DE122" si="4214">ROUND(DD122*0.2,0)</f>
        <v>16</v>
      </c>
      <c r="DF122" s="8" t="s">
        <v>24</v>
      </c>
      <c r="DG122" s="8" t="s">
        <v>24</v>
      </c>
      <c r="DH122" s="137"/>
      <c r="DI122" s="134"/>
      <c r="DJ122" s="18">
        <v>86</v>
      </c>
      <c r="DK122" s="8">
        <v>83</v>
      </c>
      <c r="DL122" s="8">
        <v>85</v>
      </c>
      <c r="DM122" s="8" t="s">
        <v>24</v>
      </c>
      <c r="DN122" s="8" t="s">
        <v>24</v>
      </c>
      <c r="DO122" s="8">
        <f t="shared" ref="DO122" si="4215">ROUND((((DJ122)+(2*DK122)+(3*DL122))/6),0)</f>
        <v>85</v>
      </c>
      <c r="DP122" s="8">
        <f t="shared" ref="DP122" si="4216">ROUND(DO122*0.2,0)</f>
        <v>17</v>
      </c>
      <c r="DQ122" s="8" t="s">
        <v>24</v>
      </c>
      <c r="DR122" s="8" t="s">
        <v>24</v>
      </c>
      <c r="DS122" s="137"/>
      <c r="DT122" s="134"/>
      <c r="DU122" s="7">
        <v>76</v>
      </c>
      <c r="DV122" s="7">
        <v>76</v>
      </c>
      <c r="DW122" s="7">
        <v>76</v>
      </c>
      <c r="DX122" s="8" t="s">
        <v>24</v>
      </c>
      <c r="DY122" s="8" t="s">
        <v>24</v>
      </c>
      <c r="DZ122" s="8">
        <f t="shared" ref="DZ122" si="4217">ROUND((((DU122)+(2*DV122)+(3*DW122))/6),0)</f>
        <v>76</v>
      </c>
      <c r="EA122" s="8">
        <f t="shared" ref="EA122" si="4218">ROUND(DZ122*0.15,0)</f>
        <v>11</v>
      </c>
      <c r="EB122" s="8" t="s">
        <v>24</v>
      </c>
      <c r="EC122" s="8" t="s">
        <v>24</v>
      </c>
      <c r="ED122" s="137"/>
      <c r="EE122" s="140"/>
      <c r="EF122" s="18">
        <v>76</v>
      </c>
      <c r="EG122" s="8">
        <v>76</v>
      </c>
      <c r="EH122" s="8">
        <v>76</v>
      </c>
      <c r="EI122" s="8" t="s">
        <v>24</v>
      </c>
      <c r="EJ122" s="8" t="s">
        <v>24</v>
      </c>
      <c r="EK122" s="8">
        <f t="shared" ref="EK122" si="4219">ROUND((((EF122)+(2*EG122)+(3*EH122))/6),0)</f>
        <v>76</v>
      </c>
      <c r="EL122" s="8">
        <f t="shared" ref="EL122" si="4220">ROUND(EK122*0.3,0)</f>
        <v>23</v>
      </c>
      <c r="EM122" s="8" t="s">
        <v>24</v>
      </c>
      <c r="EN122" s="8" t="s">
        <v>24</v>
      </c>
      <c r="EO122" s="137"/>
      <c r="EP122" s="134"/>
      <c r="EQ122" s="7">
        <v>77</v>
      </c>
      <c r="ER122" s="7">
        <v>77</v>
      </c>
      <c r="ES122" s="7">
        <v>77</v>
      </c>
      <c r="ET122" s="8" t="s">
        <v>24</v>
      </c>
      <c r="EU122" s="8" t="s">
        <v>24</v>
      </c>
      <c r="EV122" s="8">
        <f t="shared" ref="EV122" si="4221">ROUND((((EQ122)+(2*ER122)+(3*ES122))/6),0)</f>
        <v>77</v>
      </c>
      <c r="EW122" s="8">
        <f t="shared" ref="EW122" si="4222">ROUND(EV122*0.2,0)</f>
        <v>15</v>
      </c>
      <c r="EX122" s="8" t="s">
        <v>24</v>
      </c>
      <c r="EY122" s="8" t="s">
        <v>24</v>
      </c>
      <c r="EZ122" s="137"/>
      <c r="FA122" s="134"/>
      <c r="FB122" s="66">
        <v>75.52</v>
      </c>
      <c r="FC122" s="29">
        <v>75</v>
      </c>
      <c r="FD122" s="29">
        <v>76.02</v>
      </c>
      <c r="FE122" s="8" t="s">
        <v>24</v>
      </c>
      <c r="FF122" s="8" t="s">
        <v>24</v>
      </c>
      <c r="FG122" s="8">
        <f t="shared" ref="FG122" si="4223">ROUND((((FB122)+(2*FC122)+(3*FD122))/6),0)</f>
        <v>76</v>
      </c>
      <c r="FH122" s="8">
        <f t="shared" ref="FH122" si="4224">ROUND(FG122*0.5,0)</f>
        <v>38</v>
      </c>
      <c r="FI122" s="8" t="s">
        <v>24</v>
      </c>
      <c r="FJ122" s="8" t="s">
        <v>24</v>
      </c>
      <c r="FK122" s="137"/>
      <c r="FL122" s="140"/>
      <c r="FM122" s="74">
        <v>77.7</v>
      </c>
      <c r="FN122" s="29">
        <v>78</v>
      </c>
      <c r="FO122" s="29">
        <v>78</v>
      </c>
      <c r="FP122" s="8" t="s">
        <v>24</v>
      </c>
      <c r="FQ122" s="8" t="s">
        <v>24</v>
      </c>
      <c r="FR122" s="8">
        <f t="shared" ref="FR122" si="4225">ROUND((((FM122)+(2*FN122)+(3*FO122))/6),0)</f>
        <v>78</v>
      </c>
      <c r="FS122" s="8">
        <f t="shared" ref="FS122" si="4226">ROUND(FR122*0.4,0)</f>
        <v>31</v>
      </c>
      <c r="FT122" s="8" t="s">
        <v>24</v>
      </c>
      <c r="FU122" s="8" t="s">
        <v>24</v>
      </c>
      <c r="FV122" s="137"/>
      <c r="FW122" s="134"/>
      <c r="FX122" s="18">
        <v>80</v>
      </c>
      <c r="FY122" s="18">
        <v>80</v>
      </c>
      <c r="FZ122" s="18">
        <v>80</v>
      </c>
      <c r="GA122" s="8" t="s">
        <v>24</v>
      </c>
      <c r="GB122" s="8" t="s">
        <v>24</v>
      </c>
      <c r="GC122" s="8">
        <f t="shared" ref="GC122" si="4227">ROUND((((FX122)+(2*FY122)+(3*FZ122))/6),0)</f>
        <v>80</v>
      </c>
      <c r="GD122" s="8">
        <f t="shared" ref="GD122" si="4228">ROUND(GC122*0.5,0)</f>
        <v>40</v>
      </c>
      <c r="GE122" s="8" t="s">
        <v>24</v>
      </c>
      <c r="GF122" s="8" t="s">
        <v>24</v>
      </c>
      <c r="GG122" s="137"/>
      <c r="GH122" s="134"/>
      <c r="GI122" s="143"/>
      <c r="GJ122" s="146"/>
      <c r="GK122" s="149"/>
      <c r="GL122" s="149"/>
      <c r="GM122" s="149"/>
      <c r="GN122" s="149"/>
      <c r="GO122" s="128"/>
      <c r="GP122" s="131"/>
      <c r="GQ122" s="131"/>
      <c r="GR122" s="128"/>
    </row>
    <row r="123" spans="1:200" ht="15.75" customHeight="1" thickBot="1" x14ac:dyDescent="0.3">
      <c r="A123" s="156"/>
      <c r="B123" s="159"/>
      <c r="C123" s="12" t="s">
        <v>5</v>
      </c>
      <c r="D123" s="22">
        <v>80</v>
      </c>
      <c r="E123" s="23">
        <v>78</v>
      </c>
      <c r="F123" s="23">
        <v>83</v>
      </c>
      <c r="G123" s="26" t="s">
        <v>24</v>
      </c>
      <c r="H123" s="20" t="s">
        <v>24</v>
      </c>
      <c r="I123" s="20" t="s">
        <v>24</v>
      </c>
      <c r="J123" s="20" t="s">
        <v>24</v>
      </c>
      <c r="K123" s="20">
        <f t="shared" ref="K123" si="4229">ROUND((((D123)+(2*E123)+(3*F123))/6),0)</f>
        <v>81</v>
      </c>
      <c r="L123" s="20">
        <f t="shared" ref="L123" si="4230">ROUND(K123*0.35,0)</f>
        <v>28</v>
      </c>
      <c r="M123" s="138"/>
      <c r="N123" s="135"/>
      <c r="O123" s="9">
        <v>85</v>
      </c>
      <c r="P123" s="9">
        <v>80</v>
      </c>
      <c r="Q123" s="9">
        <v>85</v>
      </c>
      <c r="R123" s="20" t="s">
        <v>24</v>
      </c>
      <c r="S123" s="20" t="s">
        <v>24</v>
      </c>
      <c r="T123" s="20" t="s">
        <v>24</v>
      </c>
      <c r="U123" s="20" t="s">
        <v>24</v>
      </c>
      <c r="V123" s="20">
        <f t="shared" ref="V123" si="4231">ROUND((((O123)+(2*P123)+(3*Q123))/6),0)</f>
        <v>83</v>
      </c>
      <c r="W123" s="20">
        <f t="shared" ref="W123" si="4232">ROUND(V123*0.5,0)</f>
        <v>42</v>
      </c>
      <c r="X123" s="138"/>
      <c r="Y123" s="135"/>
      <c r="Z123" s="19">
        <v>77</v>
      </c>
      <c r="AA123" s="20">
        <v>79</v>
      </c>
      <c r="AB123" s="23">
        <v>78</v>
      </c>
      <c r="AC123" s="20" t="s">
        <v>24</v>
      </c>
      <c r="AD123" s="20" t="s">
        <v>24</v>
      </c>
      <c r="AE123" s="20" t="s">
        <v>24</v>
      </c>
      <c r="AF123" s="20" t="s">
        <v>24</v>
      </c>
      <c r="AG123" s="20">
        <f t="shared" ref="AG123" si="4233">ROUND((((Z123)+(2*AA123)+(3*AB123))/6),0)</f>
        <v>78</v>
      </c>
      <c r="AH123" s="20">
        <f t="shared" ref="AH123" si="4234">ROUND(AG123*0.2,0)</f>
        <v>16</v>
      </c>
      <c r="AI123" s="138"/>
      <c r="AJ123" s="135"/>
      <c r="AK123" s="9">
        <v>60</v>
      </c>
      <c r="AL123" s="9">
        <v>60</v>
      </c>
      <c r="AM123" s="9">
        <v>75</v>
      </c>
      <c r="AN123" s="20" t="s">
        <v>24</v>
      </c>
      <c r="AO123" s="20" t="s">
        <v>24</v>
      </c>
      <c r="AP123" s="20" t="s">
        <v>24</v>
      </c>
      <c r="AQ123" s="20" t="s">
        <v>24</v>
      </c>
      <c r="AR123" s="20">
        <f t="shared" ref="AR123" si="4235">ROUND((((AK123)+(2*AL123)+(3*AM123))/6),0)</f>
        <v>68</v>
      </c>
      <c r="AS123" s="20">
        <f t="shared" ref="AS123" si="4236">ROUND(AR123*0.2,0)</f>
        <v>14</v>
      </c>
      <c r="AT123" s="138"/>
      <c r="AU123" s="141"/>
      <c r="AV123" s="18">
        <v>75</v>
      </c>
      <c r="AW123" s="18">
        <v>72</v>
      </c>
      <c r="AX123" s="18">
        <v>75</v>
      </c>
      <c r="AY123" s="20" t="s">
        <v>24</v>
      </c>
      <c r="AZ123" s="20" t="s">
        <v>24</v>
      </c>
      <c r="BA123" s="20" t="s">
        <v>24</v>
      </c>
      <c r="BB123" s="20" t="s">
        <v>24</v>
      </c>
      <c r="BC123" s="20">
        <f t="shared" ref="BC123" si="4237">ROUND((((AV123)+(2*AW123)+(3*AX123))/6),0)</f>
        <v>74</v>
      </c>
      <c r="BD123" s="20">
        <f t="shared" ref="BD123" si="4238">ROUND(BC123*0.2,0)</f>
        <v>15</v>
      </c>
      <c r="BE123" s="138"/>
      <c r="BF123" s="135"/>
      <c r="BG123" s="9">
        <v>79</v>
      </c>
      <c r="BH123" s="23">
        <v>79</v>
      </c>
      <c r="BI123" s="23">
        <v>82</v>
      </c>
      <c r="BJ123" s="23" t="s">
        <v>24</v>
      </c>
      <c r="BK123" s="23" t="s">
        <v>24</v>
      </c>
      <c r="BL123" s="23" t="s">
        <v>24</v>
      </c>
      <c r="BM123" s="23" t="s">
        <v>24</v>
      </c>
      <c r="BN123" s="23">
        <f t="shared" ref="BN123" si="4239">ROUND((((BG123)+(2*BH123)+(3*BI123))/6),0)</f>
        <v>81</v>
      </c>
      <c r="BO123" s="23">
        <f t="shared" ref="BO123" si="4240">ROUND(BN123*0.3,0)</f>
        <v>24</v>
      </c>
      <c r="BP123" s="138"/>
      <c r="BQ123" s="135"/>
      <c r="BR123" s="22"/>
      <c r="BS123" s="23"/>
      <c r="BT123" s="23"/>
      <c r="BU123" s="23" t="s">
        <v>24</v>
      </c>
      <c r="BV123" s="23" t="s">
        <v>24</v>
      </c>
      <c r="BW123" s="23" t="s">
        <v>24</v>
      </c>
      <c r="BX123" s="23" t="s">
        <v>24</v>
      </c>
      <c r="BY123" s="23">
        <v>79</v>
      </c>
      <c r="BZ123" s="23">
        <f t="shared" ref="BZ123" si="4241">ROUND(BY123*0.4,0)</f>
        <v>32</v>
      </c>
      <c r="CA123" s="138"/>
      <c r="CB123" s="135"/>
      <c r="CC123" s="7">
        <v>78</v>
      </c>
      <c r="CD123" s="7">
        <v>78</v>
      </c>
      <c r="CE123" s="7">
        <v>79</v>
      </c>
      <c r="CF123" s="23" t="s">
        <v>24</v>
      </c>
      <c r="CG123" s="23" t="s">
        <v>24</v>
      </c>
      <c r="CH123" s="23" t="s">
        <v>24</v>
      </c>
      <c r="CI123" s="23" t="s">
        <v>24</v>
      </c>
      <c r="CJ123" s="23">
        <f t="shared" ref="CJ123" si="4242">ROUND((((CC123)+(2*CD123)+(3*CE123))/6),0)</f>
        <v>79</v>
      </c>
      <c r="CK123" s="23">
        <f t="shared" ref="CK123" si="4243">ROUND(CJ123*0.1,0)</f>
        <v>8</v>
      </c>
      <c r="CL123" s="138"/>
      <c r="CM123" s="135"/>
      <c r="CN123" s="22">
        <v>82</v>
      </c>
      <c r="CO123" s="23">
        <v>80</v>
      </c>
      <c r="CP123" s="23">
        <v>80</v>
      </c>
      <c r="CQ123" s="23" t="s">
        <v>24</v>
      </c>
      <c r="CR123" s="23" t="s">
        <v>24</v>
      </c>
      <c r="CS123" s="23" t="s">
        <v>24</v>
      </c>
      <c r="CT123" s="23" t="s">
        <v>24</v>
      </c>
      <c r="CU123" s="23">
        <f t="shared" ref="CU123" si="4244">ROUND((((CN123)+(2*CO123)+(3*CP123))/6),0)</f>
        <v>80</v>
      </c>
      <c r="CV123" s="23">
        <f t="shared" ref="CV123" si="4245">ROUND(CU123*0.1,0)</f>
        <v>8</v>
      </c>
      <c r="CW123" s="138"/>
      <c r="CX123" s="141"/>
      <c r="CY123" s="9">
        <v>75</v>
      </c>
      <c r="CZ123" s="23">
        <v>75</v>
      </c>
      <c r="DA123" s="23">
        <v>78</v>
      </c>
      <c r="DB123" s="23" t="s">
        <v>24</v>
      </c>
      <c r="DC123" s="23" t="s">
        <v>24</v>
      </c>
      <c r="DD123" s="23" t="s">
        <v>24</v>
      </c>
      <c r="DE123" s="23" t="s">
        <v>24</v>
      </c>
      <c r="DF123" s="23">
        <f t="shared" ref="DF123" si="4246">ROUND((((CY123)+(2*CZ123)+(3*DA123))/6),0)</f>
        <v>77</v>
      </c>
      <c r="DG123" s="23">
        <f t="shared" ref="DG123" si="4247">ROUND(DF123*0.1,0)</f>
        <v>8</v>
      </c>
      <c r="DH123" s="138"/>
      <c r="DI123" s="135"/>
      <c r="DJ123" s="22">
        <v>86</v>
      </c>
      <c r="DK123" s="23">
        <v>84</v>
      </c>
      <c r="DL123" s="23">
        <v>85</v>
      </c>
      <c r="DM123" s="23" t="s">
        <v>24</v>
      </c>
      <c r="DN123" s="23" t="s">
        <v>24</v>
      </c>
      <c r="DO123" s="23" t="s">
        <v>24</v>
      </c>
      <c r="DP123" s="23" t="s">
        <v>24</v>
      </c>
      <c r="DQ123" s="23">
        <f t="shared" ref="DQ123" si="4248">ROUND((((DJ123)+(2*DK123)+(3*DL123))/6),0)</f>
        <v>85</v>
      </c>
      <c r="DR123" s="23">
        <f t="shared" ref="DR123" si="4249">ROUND(DQ123*0.3,0)</f>
        <v>26</v>
      </c>
      <c r="DS123" s="138"/>
      <c r="DT123" s="135"/>
      <c r="DU123" s="9">
        <v>75</v>
      </c>
      <c r="DV123" s="9">
        <v>75</v>
      </c>
      <c r="DW123" s="9">
        <v>75</v>
      </c>
      <c r="DX123" s="23" t="s">
        <v>24</v>
      </c>
      <c r="DY123" s="23" t="s">
        <v>24</v>
      </c>
      <c r="DZ123" s="23" t="s">
        <v>24</v>
      </c>
      <c r="EA123" s="23" t="s">
        <v>24</v>
      </c>
      <c r="EB123" s="23">
        <f t="shared" ref="EB123" si="4250">ROUND((((DU123)+(2*DV123)+(3*DW123))/6),0)</f>
        <v>75</v>
      </c>
      <c r="EC123" s="23">
        <f t="shared" ref="EC123" si="4251">ROUND(EB123*0.05,0)</f>
        <v>4</v>
      </c>
      <c r="ED123" s="138"/>
      <c r="EE123" s="141"/>
      <c r="EF123" s="22">
        <v>78</v>
      </c>
      <c r="EG123" s="23">
        <v>78</v>
      </c>
      <c r="EH123" s="23">
        <v>78</v>
      </c>
      <c r="EI123" s="23" t="s">
        <v>24</v>
      </c>
      <c r="EJ123" s="23" t="s">
        <v>24</v>
      </c>
      <c r="EK123" s="23" t="s">
        <v>24</v>
      </c>
      <c r="EL123" s="23" t="s">
        <v>24</v>
      </c>
      <c r="EM123" s="23">
        <f t="shared" ref="EM123" si="4252">ROUND((((EF123)+(2*EG123)+(3*EH123))/6),0)</f>
        <v>78</v>
      </c>
      <c r="EN123" s="23">
        <f t="shared" ref="EN123" si="4253">ROUND(EM123*0.1,0)</f>
        <v>8</v>
      </c>
      <c r="EO123" s="138"/>
      <c r="EP123" s="135"/>
      <c r="EQ123" s="9">
        <v>78</v>
      </c>
      <c r="ER123" s="9">
        <v>78</v>
      </c>
      <c r="ES123" s="9">
        <v>78</v>
      </c>
      <c r="ET123" s="23" t="s">
        <v>24</v>
      </c>
      <c r="EU123" s="23" t="s">
        <v>24</v>
      </c>
      <c r="EV123" s="23" t="s">
        <v>24</v>
      </c>
      <c r="EW123" s="23" t="s">
        <v>24</v>
      </c>
      <c r="EX123" s="23">
        <f t="shared" ref="EX123" si="4254">ROUND((((EQ123)+(2*ER123)+(3*ES123))/6),0)</f>
        <v>78</v>
      </c>
      <c r="EY123" s="23">
        <f t="shared" ref="EY123" si="4255">ROUND(EX123*0.1,0)</f>
        <v>8</v>
      </c>
      <c r="EZ123" s="138"/>
      <c r="FA123" s="135"/>
      <c r="FB123" s="69">
        <v>75.400000000000006</v>
      </c>
      <c r="FC123" s="70">
        <v>75</v>
      </c>
      <c r="FD123" s="70">
        <v>75.95</v>
      </c>
      <c r="FE123" s="23" t="s">
        <v>24</v>
      </c>
      <c r="FF123" s="23" t="s">
        <v>24</v>
      </c>
      <c r="FG123" s="23" t="s">
        <v>24</v>
      </c>
      <c r="FH123" s="23" t="s">
        <v>24</v>
      </c>
      <c r="FI123" s="23">
        <f t="shared" ref="FI123" si="4256">ROUND((((FB123)+(2*FC123)+(3*FD123))/6),0)</f>
        <v>76</v>
      </c>
      <c r="FJ123" s="23">
        <f t="shared" ref="FJ123" si="4257">ROUND(FI123*0.2,0)</f>
        <v>15</v>
      </c>
      <c r="FK123" s="138"/>
      <c r="FL123" s="141"/>
      <c r="FM123" s="78">
        <v>76.8</v>
      </c>
      <c r="FN123" s="70">
        <v>78</v>
      </c>
      <c r="FO123" s="70">
        <v>78</v>
      </c>
      <c r="FP123" s="23" t="s">
        <v>24</v>
      </c>
      <c r="FQ123" s="23" t="s">
        <v>24</v>
      </c>
      <c r="FR123" s="23" t="s">
        <v>24</v>
      </c>
      <c r="FS123" s="23" t="s">
        <v>24</v>
      </c>
      <c r="FT123" s="23">
        <f>ROUND((((FM123)+(2*FN123)+(3*FO123))/6),0)</f>
        <v>78</v>
      </c>
      <c r="FU123" s="23">
        <f t="shared" ref="FU123" si="4258">ROUND(FT123*0.2,0)</f>
        <v>16</v>
      </c>
      <c r="FV123" s="138"/>
      <c r="FW123" s="135"/>
      <c r="FX123" s="22">
        <v>80</v>
      </c>
      <c r="FY123" s="22">
        <v>76</v>
      </c>
      <c r="FZ123" s="22">
        <v>80</v>
      </c>
      <c r="GA123" s="23" t="s">
        <v>24</v>
      </c>
      <c r="GB123" s="23" t="s">
        <v>24</v>
      </c>
      <c r="GC123" s="23" t="s">
        <v>24</v>
      </c>
      <c r="GD123" s="23" t="s">
        <v>24</v>
      </c>
      <c r="GE123" s="23">
        <f t="shared" ref="GE123" si="4259">ROUND((((FX123)+(2*FY123)+(3*FZ123))/6),0)</f>
        <v>79</v>
      </c>
      <c r="GF123" s="23">
        <f t="shared" ref="GF123" si="4260">ROUND(GE123*0.2,0)</f>
        <v>16</v>
      </c>
      <c r="GG123" s="138"/>
      <c r="GH123" s="135"/>
      <c r="GI123" s="143"/>
      <c r="GJ123" s="146"/>
      <c r="GK123" s="150"/>
      <c r="GL123" s="150"/>
      <c r="GM123" s="150"/>
      <c r="GN123" s="150"/>
      <c r="GO123" s="129"/>
      <c r="GP123" s="132"/>
      <c r="GQ123" s="132"/>
      <c r="GR123" s="129"/>
    </row>
    <row r="124" spans="1:200" ht="15.75" customHeight="1" thickBot="1" x14ac:dyDescent="0.3">
      <c r="A124" s="154">
        <v>40</v>
      </c>
      <c r="B124" s="157" t="s">
        <v>116</v>
      </c>
      <c r="C124" s="10" t="s">
        <v>3</v>
      </c>
      <c r="D124" s="16">
        <v>76</v>
      </c>
      <c r="E124" s="6">
        <v>70</v>
      </c>
      <c r="F124" s="45">
        <v>70</v>
      </c>
      <c r="G124" s="65">
        <f t="shared" si="4122"/>
        <v>71</v>
      </c>
      <c r="H124" s="6">
        <f t="shared" ref="H124" si="4261">ROUND(G124*0.4,0)</f>
        <v>28</v>
      </c>
      <c r="I124" s="6" t="s">
        <v>24</v>
      </c>
      <c r="J124" s="6" t="s">
        <v>24</v>
      </c>
      <c r="K124" s="6" t="s">
        <v>24</v>
      </c>
      <c r="L124" s="6" t="s">
        <v>24</v>
      </c>
      <c r="M124" s="136">
        <f t="shared" ref="M124" si="4262">H124+J125+L126</f>
        <v>75</v>
      </c>
      <c r="N124" s="133" t="str">
        <f t="shared" ref="N124" si="4263">IF(M124&gt;=75,"T","TT")</f>
        <v>T</v>
      </c>
      <c r="O124" s="73">
        <v>80</v>
      </c>
      <c r="P124" s="62">
        <v>70</v>
      </c>
      <c r="Q124" s="62">
        <v>62</v>
      </c>
      <c r="R124" s="6">
        <f t="shared" ref="R124" si="4264">ROUND((((O124)+(2*P124)+(3*Q124))/6),0)</f>
        <v>68</v>
      </c>
      <c r="S124" s="6">
        <f t="shared" ref="S124" si="4265">ROUND(R124*0.4,0)</f>
        <v>27</v>
      </c>
      <c r="T124" s="6" t="s">
        <v>24</v>
      </c>
      <c r="U124" s="6" t="s">
        <v>24</v>
      </c>
      <c r="V124" s="6" t="s">
        <v>24</v>
      </c>
      <c r="W124" s="6" t="s">
        <v>24</v>
      </c>
      <c r="X124" s="136">
        <f t="shared" ref="X124" si="4266">S124+U125+W126</f>
        <v>75</v>
      </c>
      <c r="Y124" s="133" t="str">
        <f t="shared" ref="Y124" si="4267">IF(X124&gt;=75,"T","TT")</f>
        <v>T</v>
      </c>
      <c r="Z124" s="16">
        <v>85</v>
      </c>
      <c r="AA124" s="6">
        <v>80</v>
      </c>
      <c r="AB124" s="6">
        <v>59</v>
      </c>
      <c r="AC124" s="6">
        <f t="shared" ref="AC124" si="4268">ROUND((((Z124)+(2*AA124)+(3*AB124))/6),0)</f>
        <v>70</v>
      </c>
      <c r="AD124" s="6">
        <f t="shared" ref="AD124" si="4269">ROUND(AC124*0.3,0)</f>
        <v>21</v>
      </c>
      <c r="AE124" s="6" t="s">
        <v>24</v>
      </c>
      <c r="AF124" s="6" t="s">
        <v>24</v>
      </c>
      <c r="AG124" s="6" t="s">
        <v>24</v>
      </c>
      <c r="AH124" s="6" t="s">
        <v>24</v>
      </c>
      <c r="AI124" s="136">
        <f t="shared" ref="AI124" si="4270">AD124+AF125+AH126</f>
        <v>75</v>
      </c>
      <c r="AJ124" s="133" t="str">
        <f t="shared" ref="AJ124" si="4271">IF(AI124&gt;=75,"T","TT")</f>
        <v>T</v>
      </c>
      <c r="AK124" s="17">
        <v>55</v>
      </c>
      <c r="AL124" s="6">
        <v>63</v>
      </c>
      <c r="AM124" s="6">
        <v>74</v>
      </c>
      <c r="AN124" s="6">
        <f t="shared" ref="AN124" si="4272">ROUND((((AK124)+(2*AL124)+(3*AM124))/6),0)</f>
        <v>67</v>
      </c>
      <c r="AO124" s="6">
        <f t="shared" ref="AO124" si="4273">ROUND(AN124*0.3,0)</f>
        <v>20</v>
      </c>
      <c r="AP124" s="6" t="s">
        <v>24</v>
      </c>
      <c r="AQ124" s="6" t="s">
        <v>24</v>
      </c>
      <c r="AR124" s="6" t="s">
        <v>24</v>
      </c>
      <c r="AS124" s="6" t="s">
        <v>24</v>
      </c>
      <c r="AT124" s="136">
        <f t="shared" ref="AT124" si="4274">AO124+AQ125+AS126</f>
        <v>72</v>
      </c>
      <c r="AU124" s="139" t="str">
        <f t="shared" ref="AU124" si="4275">IF(AT124&gt;=75,"T","TT")</f>
        <v>TT</v>
      </c>
      <c r="AV124" s="61">
        <v>80</v>
      </c>
      <c r="AW124" s="61">
        <v>79</v>
      </c>
      <c r="AX124" s="62">
        <v>65</v>
      </c>
      <c r="AY124" s="6">
        <f t="shared" ref="AY124" si="4276">ROUND((((AV124)+(2*AW124)+(3*AX124))/6),0)</f>
        <v>72</v>
      </c>
      <c r="AZ124" s="6">
        <f t="shared" ref="AZ124" si="4277">ROUND(AY124*0.7,0)</f>
        <v>50</v>
      </c>
      <c r="BA124" s="6" t="s">
        <v>24</v>
      </c>
      <c r="BB124" s="6" t="s">
        <v>24</v>
      </c>
      <c r="BC124" s="6" t="s">
        <v>24</v>
      </c>
      <c r="BD124" s="6" t="s">
        <v>24</v>
      </c>
      <c r="BE124" s="136">
        <f t="shared" ref="BE124" si="4278">AZ124+BB125+BD126</f>
        <v>73</v>
      </c>
      <c r="BF124" s="133" t="str">
        <f t="shared" ref="BF124" si="4279">IF(BE124&gt;=70,"T","TT")</f>
        <v>T</v>
      </c>
      <c r="BG124" s="17">
        <v>79</v>
      </c>
      <c r="BH124" s="6">
        <v>81</v>
      </c>
      <c r="BI124" s="6">
        <v>70</v>
      </c>
      <c r="BJ124" s="6">
        <f t="shared" ref="BJ124" si="4280">ROUND((((BG124)+(2*BH124)+(3*BI124))/6),0)</f>
        <v>75</v>
      </c>
      <c r="BK124" s="6">
        <f t="shared" ref="BK124" si="4281">ROUND(BJ124*0.2,0)</f>
        <v>15</v>
      </c>
      <c r="BL124" s="6" t="s">
        <v>24</v>
      </c>
      <c r="BM124" s="6" t="s">
        <v>24</v>
      </c>
      <c r="BN124" s="6" t="s">
        <v>24</v>
      </c>
      <c r="BO124" s="6" t="s">
        <v>24</v>
      </c>
      <c r="BP124" s="136">
        <f t="shared" ref="BP124" si="4282">BK124+BM125+BO126</f>
        <v>79</v>
      </c>
      <c r="BQ124" s="133" t="str">
        <f t="shared" ref="BQ124" si="4283">IF(BP124&gt;=75,"T","TT")</f>
        <v>T</v>
      </c>
      <c r="BR124" s="16"/>
      <c r="BS124" s="6"/>
      <c r="BT124" s="6"/>
      <c r="BU124" s="6">
        <v>79</v>
      </c>
      <c r="BV124" s="6">
        <f t="shared" ref="BV124" si="4284">ROUND(BU124*0.1,0)</f>
        <v>8</v>
      </c>
      <c r="BW124" s="6" t="s">
        <v>24</v>
      </c>
      <c r="BX124" s="6" t="s">
        <v>24</v>
      </c>
      <c r="BY124" s="6" t="s">
        <v>24</v>
      </c>
      <c r="BZ124" s="6" t="s">
        <v>24</v>
      </c>
      <c r="CA124" s="136">
        <f t="shared" ref="CA124" si="4285">BV124+BX125+BZ126</f>
        <v>79</v>
      </c>
      <c r="CB124" s="133" t="str">
        <f t="shared" ref="CB124" si="4286">IF(CA124&gt;=75,"T","TT")</f>
        <v>T</v>
      </c>
      <c r="CC124" s="17">
        <v>81</v>
      </c>
      <c r="CD124" s="6">
        <v>76</v>
      </c>
      <c r="CE124" s="6">
        <v>72</v>
      </c>
      <c r="CF124" s="6">
        <f t="shared" ref="CF124" si="4287">ROUND((((CC124)+(2*CD124)+(3*CE124))/6),0)</f>
        <v>75</v>
      </c>
      <c r="CG124" s="6">
        <f t="shared" ref="CG124" si="4288">ROUND(CF124*0.8,0)</f>
        <v>60</v>
      </c>
      <c r="CH124" s="6" t="s">
        <v>24</v>
      </c>
      <c r="CI124" s="6" t="s">
        <v>24</v>
      </c>
      <c r="CJ124" s="6" t="s">
        <v>24</v>
      </c>
      <c r="CK124" s="6" t="s">
        <v>24</v>
      </c>
      <c r="CL124" s="136">
        <f t="shared" ref="CL124" si="4289">CG124+CI125+CK126</f>
        <v>76</v>
      </c>
      <c r="CM124" s="133" t="str">
        <f t="shared" ref="CM124" si="4290">IF(CL124&gt;=75,"T","TT")</f>
        <v>T</v>
      </c>
      <c r="CN124" s="16">
        <v>78</v>
      </c>
      <c r="CO124" s="6">
        <v>68</v>
      </c>
      <c r="CP124" s="6">
        <v>75</v>
      </c>
      <c r="CQ124" s="6">
        <f t="shared" ref="CQ124" si="4291">ROUND((((CN124)+(2*CO124)+(3*CP124))/6),0)</f>
        <v>73</v>
      </c>
      <c r="CR124" s="6">
        <f t="shared" ref="CR124" si="4292">ROUND(CQ124*0.7,0)</f>
        <v>51</v>
      </c>
      <c r="CS124" s="6" t="s">
        <v>24</v>
      </c>
      <c r="CT124" s="6" t="s">
        <v>24</v>
      </c>
      <c r="CU124" s="6" t="s">
        <v>24</v>
      </c>
      <c r="CV124" s="6" t="s">
        <v>24</v>
      </c>
      <c r="CW124" s="136">
        <f t="shared" ref="CW124" si="4293">CR124+CT125+CV126</f>
        <v>75</v>
      </c>
      <c r="CX124" s="139" t="str">
        <f t="shared" ref="CX124" si="4294">IF(CW124&gt;=75,"T","TT")</f>
        <v>T</v>
      </c>
      <c r="CY124" s="17">
        <v>74</v>
      </c>
      <c r="CZ124" s="6">
        <v>79</v>
      </c>
      <c r="DA124" s="6">
        <v>72</v>
      </c>
      <c r="DB124" s="6">
        <f t="shared" ref="DB124" si="4295">ROUND((((CY124)+(2*CZ124)+(3*DA124))/6),0)</f>
        <v>75</v>
      </c>
      <c r="DC124" s="6">
        <f t="shared" ref="DC124" si="4296">ROUND(DB124*0.7,0)</f>
        <v>53</v>
      </c>
      <c r="DD124" s="6" t="s">
        <v>24</v>
      </c>
      <c r="DE124" s="6" t="s">
        <v>24</v>
      </c>
      <c r="DF124" s="6" t="s">
        <v>24</v>
      </c>
      <c r="DG124" s="6" t="s">
        <v>24</v>
      </c>
      <c r="DH124" s="136">
        <f t="shared" ref="DH124" si="4297">DC124+DE125+DG126</f>
        <v>77</v>
      </c>
      <c r="DI124" s="133" t="str">
        <f t="shared" ref="DI124" si="4298">IF(DH124&gt;=75,"T","TT")</f>
        <v>T</v>
      </c>
      <c r="DJ124" s="16">
        <v>79</v>
      </c>
      <c r="DK124" s="6">
        <v>75</v>
      </c>
      <c r="DL124" s="6">
        <v>50</v>
      </c>
      <c r="DM124" s="6">
        <f t="shared" ref="DM124" si="4299">ROUND((((DJ124)+(2*DK124)+(3*DL124))/6),0)</f>
        <v>63</v>
      </c>
      <c r="DN124" s="6">
        <f t="shared" ref="DN124" si="4300">ROUND(DM124*0.5,0)</f>
        <v>32</v>
      </c>
      <c r="DO124" s="6" t="s">
        <v>24</v>
      </c>
      <c r="DP124" s="6" t="s">
        <v>24</v>
      </c>
      <c r="DQ124" s="6" t="s">
        <v>24</v>
      </c>
      <c r="DR124" s="6" t="s">
        <v>24</v>
      </c>
      <c r="DS124" s="136">
        <f t="shared" ref="DS124" si="4301">DN124+DP125+DR126</f>
        <v>75</v>
      </c>
      <c r="DT124" s="133" t="str">
        <f t="shared" ref="DT124" si="4302">IF(DS124&gt;=75,"T","TT")</f>
        <v>T</v>
      </c>
      <c r="DU124" s="17">
        <v>76</v>
      </c>
      <c r="DV124" s="6">
        <v>76</v>
      </c>
      <c r="DW124" s="6">
        <v>62</v>
      </c>
      <c r="DX124" s="6">
        <f t="shared" ref="DX124" si="4303">ROUND((((DU124)+(2*DV124)+(3*DW124))/6),0)</f>
        <v>69</v>
      </c>
      <c r="DY124" s="6">
        <f t="shared" ref="DY124" si="4304">ROUND(DX124*0.8,0)</f>
        <v>55</v>
      </c>
      <c r="DZ124" s="6" t="s">
        <v>24</v>
      </c>
      <c r="EA124" s="6" t="s">
        <v>24</v>
      </c>
      <c r="EB124" s="6" t="s">
        <v>24</v>
      </c>
      <c r="EC124" s="6" t="s">
        <v>24</v>
      </c>
      <c r="ED124" s="136">
        <f t="shared" ref="ED124" si="4305">DY124+EA125+EC126</f>
        <v>71</v>
      </c>
      <c r="EE124" s="139" t="str">
        <f t="shared" ref="EE124" si="4306">IF(ED124&gt;=70,"T","TT")</f>
        <v>T</v>
      </c>
      <c r="EF124" s="16">
        <v>76</v>
      </c>
      <c r="EG124" s="6">
        <v>70</v>
      </c>
      <c r="EH124" s="6">
        <v>58</v>
      </c>
      <c r="EI124" s="6">
        <f t="shared" ref="EI124" si="4307">ROUND((((EF124)+(2*EG124)+(3*EH124))/6),0)</f>
        <v>65</v>
      </c>
      <c r="EJ124" s="6">
        <f t="shared" ref="EJ124" si="4308">ROUND(EI124*0.6,0)</f>
        <v>39</v>
      </c>
      <c r="EK124" s="6" t="s">
        <v>24</v>
      </c>
      <c r="EL124" s="6" t="s">
        <v>24</v>
      </c>
      <c r="EM124" s="6" t="s">
        <v>24</v>
      </c>
      <c r="EN124" s="6" t="s">
        <v>24</v>
      </c>
      <c r="EO124" s="136">
        <f t="shared" ref="EO124" si="4309">EJ124+EL125+EN126</f>
        <v>70</v>
      </c>
      <c r="EP124" s="139" t="str">
        <f t="shared" ref="EP124" si="4310">IF(EO124&gt;=70,"T","TT")</f>
        <v>T</v>
      </c>
      <c r="EQ124" s="17">
        <v>71</v>
      </c>
      <c r="ER124" s="17">
        <v>71</v>
      </c>
      <c r="ES124" s="6">
        <v>79</v>
      </c>
      <c r="ET124" s="6">
        <f t="shared" ref="ET124" si="4311">ROUND((((EQ124)+(2*ER124)+(3*ES124))/6),0)</f>
        <v>75</v>
      </c>
      <c r="EU124" s="6">
        <f t="shared" ref="EU124" si="4312">ROUND(ET124*0.7,0)</f>
        <v>53</v>
      </c>
      <c r="EV124" s="6" t="s">
        <v>24</v>
      </c>
      <c r="EW124" s="6" t="s">
        <v>24</v>
      </c>
      <c r="EX124" s="6" t="s">
        <v>24</v>
      </c>
      <c r="EY124" s="6" t="s">
        <v>24</v>
      </c>
      <c r="EZ124" s="136">
        <f t="shared" ref="EZ124" si="4313">EU124+EW125+EY126</f>
        <v>74</v>
      </c>
      <c r="FA124" s="133" t="str">
        <f t="shared" ref="FA124" si="4314">IF(EZ124&gt;=70,"T","TT")</f>
        <v>T</v>
      </c>
      <c r="FB124" s="71">
        <v>75.5</v>
      </c>
      <c r="FC124" s="26">
        <v>75</v>
      </c>
      <c r="FD124" s="26">
        <v>68</v>
      </c>
      <c r="FE124" s="6">
        <f t="shared" ref="FE124" si="4315">ROUND((((FB124)+(2*FC124)+(3*FD124))/6),0)</f>
        <v>72</v>
      </c>
      <c r="FF124" s="6">
        <f t="shared" ref="FF124" si="4316">ROUND(FE124*0.3,0)</f>
        <v>22</v>
      </c>
      <c r="FG124" s="6" t="s">
        <v>24</v>
      </c>
      <c r="FH124" s="6" t="s">
        <v>24</v>
      </c>
      <c r="FI124" s="6" t="s">
        <v>24</v>
      </c>
      <c r="FJ124" s="6" t="s">
        <v>24</v>
      </c>
      <c r="FK124" s="136">
        <f t="shared" ref="FK124" si="4317">FF124+FH125+FJ126</f>
        <v>75</v>
      </c>
      <c r="FL124" s="139" t="str">
        <f t="shared" ref="FL124" si="4318">IF(FK124&gt;=75,"T","TT")</f>
        <v>T</v>
      </c>
      <c r="FM124" s="76">
        <v>84.1</v>
      </c>
      <c r="FN124" s="26">
        <v>83</v>
      </c>
      <c r="FO124" s="6">
        <v>74</v>
      </c>
      <c r="FP124" s="6">
        <f t="shared" ref="FP124" si="4319">ROUND((((FM124)+(2*FN124)+(3*FO124))/6),0)</f>
        <v>79</v>
      </c>
      <c r="FQ124" s="6">
        <f t="shared" ref="FQ124" si="4320">ROUND(FP124*0.4,0)</f>
        <v>32</v>
      </c>
      <c r="FR124" s="6" t="s">
        <v>24</v>
      </c>
      <c r="FS124" s="6" t="s">
        <v>24</v>
      </c>
      <c r="FT124" s="6" t="s">
        <v>24</v>
      </c>
      <c r="FU124" s="6" t="s">
        <v>24</v>
      </c>
      <c r="FV124" s="136">
        <f t="shared" ref="FV124" si="4321">FQ124+FS125+FU126</f>
        <v>78</v>
      </c>
      <c r="FW124" s="133" t="str">
        <f t="shared" ref="FW124" si="4322">IF(FV124&gt;=75,"T","TT")</f>
        <v>T</v>
      </c>
      <c r="FX124" s="16">
        <v>78</v>
      </c>
      <c r="FY124" s="6">
        <v>75</v>
      </c>
      <c r="FZ124" s="6">
        <v>88</v>
      </c>
      <c r="GA124" s="6">
        <f t="shared" ref="GA124" si="4323">ROUND((((FX124)+(2*FY124)+(3*FZ124))/6),0)</f>
        <v>82</v>
      </c>
      <c r="GB124" s="6">
        <f t="shared" ref="GB124" si="4324">ROUND(GA124*0.3,0)</f>
        <v>25</v>
      </c>
      <c r="GC124" s="6" t="s">
        <v>24</v>
      </c>
      <c r="GD124" s="6" t="s">
        <v>24</v>
      </c>
      <c r="GE124" s="6" t="s">
        <v>24</v>
      </c>
      <c r="GF124" s="6" t="s">
        <v>24</v>
      </c>
      <c r="GG124" s="136">
        <f t="shared" ref="GG124" si="4325">GB124+GD125+GF126</f>
        <v>80</v>
      </c>
      <c r="GH124" s="133" t="str">
        <f t="shared" ref="GH124" si="4326">IF(GG124&gt;=75,"T","TT")</f>
        <v>T</v>
      </c>
      <c r="GI124" s="142">
        <f>M124+X124+AI124+AT124+BE124+BP124+CA124+CL124+CW124+DH124+DS124+ED124+EO124+EZ124+FK124+FV124+GG124</f>
        <v>1279</v>
      </c>
      <c r="GJ124" s="145">
        <f t="shared" ref="GJ124" si="4327">GI124/17</f>
        <v>75.235294117647058</v>
      </c>
      <c r="GK124" s="148">
        <f t="shared" ref="GK124" si="4328">17-GL124</f>
        <v>16</v>
      </c>
      <c r="GL124" s="148">
        <f t="shared" ref="GL124" si="4329">COUNTIF(C124:GH124,"TT")</f>
        <v>1</v>
      </c>
      <c r="GM124" s="148" t="str">
        <f t="shared" ref="GM124" si="4330">IF(GL124&lt;=3,"N","TN")</f>
        <v>N</v>
      </c>
      <c r="GN124" s="148">
        <f>RANK(GI124,$GI$7:$GI$138,0)</f>
        <v>30</v>
      </c>
      <c r="GO124" s="127" t="str">
        <f t="shared" ref="GO124" si="4331">IF(AND(AI124&gt;=75,AT124&gt;=75,FV124&gt;=75),"YA","TIDAK")</f>
        <v>TIDAK</v>
      </c>
      <c r="GP124" s="130" t="str">
        <f t="shared" ref="GP124" si="4332">IF(AND(BE124&gt;=70,ED124&gt;=70,EO124&gt;=70,EZ124&gt;=70),"YA","TIDAK")</f>
        <v>YA</v>
      </c>
      <c r="GQ124" s="130" t="str">
        <f t="shared" ref="GQ124" si="4333">IF(AND(CL124&gt;=75,CW124&gt;=75,DH124&gt;=75,DS124&gt;=75),"YA","TIDAK")</f>
        <v>YA</v>
      </c>
      <c r="GR124" s="127"/>
    </row>
    <row r="125" spans="1:200" ht="15.75" customHeight="1" thickBot="1" x14ac:dyDescent="0.3">
      <c r="A125" s="155"/>
      <c r="B125" s="158"/>
      <c r="C125" s="11" t="s">
        <v>4</v>
      </c>
      <c r="D125" s="18">
        <v>75</v>
      </c>
      <c r="E125" s="8">
        <v>75</v>
      </c>
      <c r="F125" s="8">
        <v>78</v>
      </c>
      <c r="G125" s="26" t="s">
        <v>24</v>
      </c>
      <c r="H125" s="8" t="s">
        <v>24</v>
      </c>
      <c r="I125" s="8">
        <f t="shared" ref="I125" si="4334">ROUND((((D125)+(2*E125)+(3*F125))/6),0)</f>
        <v>77</v>
      </c>
      <c r="J125" s="8">
        <f t="shared" ref="J125" si="4335">ROUND(I125*0.25,0)</f>
        <v>19</v>
      </c>
      <c r="K125" s="8" t="s">
        <v>24</v>
      </c>
      <c r="L125" s="8" t="s">
        <v>24</v>
      </c>
      <c r="M125" s="137"/>
      <c r="N125" s="134"/>
      <c r="O125" s="7">
        <v>75</v>
      </c>
      <c r="P125" s="7">
        <v>75</v>
      </c>
      <c r="Q125" s="7">
        <v>75</v>
      </c>
      <c r="R125" s="8" t="s">
        <v>24</v>
      </c>
      <c r="S125" s="8" t="s">
        <v>24</v>
      </c>
      <c r="T125" s="8">
        <f t="shared" ref="T125" si="4336">ROUND((((O125)+(2*P125)+(3*Q125))/6),0)</f>
        <v>75</v>
      </c>
      <c r="U125" s="8">
        <f t="shared" ref="U125" si="4337">ROUND(T125*0.1,0)</f>
        <v>8</v>
      </c>
      <c r="V125" s="8" t="s">
        <v>24</v>
      </c>
      <c r="W125" s="8" t="s">
        <v>24</v>
      </c>
      <c r="X125" s="137"/>
      <c r="Y125" s="134"/>
      <c r="Z125" s="18">
        <v>75</v>
      </c>
      <c r="AA125" s="8">
        <v>77</v>
      </c>
      <c r="AB125" s="8">
        <v>74</v>
      </c>
      <c r="AC125" s="8" t="s">
        <v>24</v>
      </c>
      <c r="AD125" s="8" t="s">
        <v>24</v>
      </c>
      <c r="AE125" s="8">
        <f t="shared" ref="AE125" si="4338">ROUND((((Z125)+(2*AA125)+(3*AB125))/6),0)</f>
        <v>75</v>
      </c>
      <c r="AF125" s="8">
        <f t="shared" ref="AF125" si="4339">ROUND(AE125*0.5,0)</f>
        <v>38</v>
      </c>
      <c r="AG125" s="8" t="s">
        <v>24</v>
      </c>
      <c r="AH125" s="8" t="s">
        <v>24</v>
      </c>
      <c r="AI125" s="137"/>
      <c r="AJ125" s="134"/>
      <c r="AK125" s="7">
        <v>78</v>
      </c>
      <c r="AL125" s="8">
        <v>80</v>
      </c>
      <c r="AM125" s="8">
        <v>78</v>
      </c>
      <c r="AN125" s="8" t="s">
        <v>24</v>
      </c>
      <c r="AO125" s="8" t="s">
        <v>24</v>
      </c>
      <c r="AP125" s="8">
        <f t="shared" ref="AP125" si="4340">ROUND((((AK125)+(2*AL125)+(3*AM125))/6),0)</f>
        <v>79</v>
      </c>
      <c r="AQ125" s="8">
        <f t="shared" ref="AQ125" si="4341">ROUND(AP125*0.5,0)</f>
        <v>40</v>
      </c>
      <c r="AR125" s="8" t="s">
        <v>24</v>
      </c>
      <c r="AS125" s="8" t="s">
        <v>24</v>
      </c>
      <c r="AT125" s="137"/>
      <c r="AU125" s="140"/>
      <c r="AV125" s="18">
        <v>75</v>
      </c>
      <c r="AW125" s="18">
        <v>75</v>
      </c>
      <c r="AX125" s="18">
        <v>75</v>
      </c>
      <c r="AY125" s="8" t="s">
        <v>24</v>
      </c>
      <c r="AZ125" s="8" t="s">
        <v>24</v>
      </c>
      <c r="BA125" s="8">
        <f t="shared" ref="BA125" si="4342">ROUND((((AV125)+(2*AW125)+(3*AX125))/6),0)</f>
        <v>75</v>
      </c>
      <c r="BB125" s="8">
        <f t="shared" ref="BB125" si="4343">ROUND(BA125*0.1,0)</f>
        <v>8</v>
      </c>
      <c r="BC125" s="8" t="s">
        <v>24</v>
      </c>
      <c r="BD125" s="8" t="s">
        <v>24</v>
      </c>
      <c r="BE125" s="137"/>
      <c r="BF125" s="134"/>
      <c r="BG125" s="7">
        <v>79</v>
      </c>
      <c r="BH125" s="8">
        <v>81</v>
      </c>
      <c r="BI125" s="8">
        <v>79</v>
      </c>
      <c r="BJ125" s="8" t="s">
        <v>24</v>
      </c>
      <c r="BK125" s="8" t="s">
        <v>24</v>
      </c>
      <c r="BL125" s="8">
        <f t="shared" ref="BL125" si="4344">ROUND((((BG125)+(2*BH125)+(3*BI125))/6),0)</f>
        <v>80</v>
      </c>
      <c r="BM125" s="8">
        <f t="shared" ref="BM125" si="4345">ROUND(BL125*0.5,0)</f>
        <v>40</v>
      </c>
      <c r="BN125" s="8" t="s">
        <v>24</v>
      </c>
      <c r="BO125" s="8" t="s">
        <v>24</v>
      </c>
      <c r="BP125" s="137"/>
      <c r="BQ125" s="134"/>
      <c r="BR125" s="18"/>
      <c r="BS125" s="8"/>
      <c r="BT125" s="8"/>
      <c r="BU125" s="8" t="s">
        <v>24</v>
      </c>
      <c r="BV125" s="8" t="s">
        <v>24</v>
      </c>
      <c r="BW125" s="8">
        <v>80</v>
      </c>
      <c r="BX125" s="8">
        <f t="shared" ref="BX125" si="4346">ROUND(BW125*0.5,0)</f>
        <v>40</v>
      </c>
      <c r="BY125" s="8" t="s">
        <v>24</v>
      </c>
      <c r="BZ125" s="8" t="s">
        <v>24</v>
      </c>
      <c r="CA125" s="137"/>
      <c r="CB125" s="134"/>
      <c r="CC125" s="7">
        <v>80</v>
      </c>
      <c r="CD125" s="7">
        <v>80</v>
      </c>
      <c r="CE125" s="7">
        <v>83</v>
      </c>
      <c r="CF125" s="8" t="s">
        <v>24</v>
      </c>
      <c r="CG125" s="8" t="s">
        <v>24</v>
      </c>
      <c r="CH125" s="8">
        <f t="shared" ref="CH125" si="4347">ROUND((((CC125)+(2*CD125)+(3*CE125))/6),0)</f>
        <v>82</v>
      </c>
      <c r="CI125" s="8">
        <f t="shared" ref="CI125" si="4348">ROUND(CH125*0.1,0)</f>
        <v>8</v>
      </c>
      <c r="CJ125" s="8" t="s">
        <v>24</v>
      </c>
      <c r="CK125" s="8" t="s">
        <v>24</v>
      </c>
      <c r="CL125" s="137"/>
      <c r="CM125" s="134"/>
      <c r="CN125" s="18">
        <v>77</v>
      </c>
      <c r="CO125" s="8">
        <v>78</v>
      </c>
      <c r="CP125" s="8">
        <v>80</v>
      </c>
      <c r="CQ125" s="8" t="s">
        <v>24</v>
      </c>
      <c r="CR125" s="8" t="s">
        <v>24</v>
      </c>
      <c r="CS125" s="8">
        <f t="shared" ref="CS125" si="4349">ROUND((((CN125)+(2*CO125)+(3*CP125))/6),0)</f>
        <v>79</v>
      </c>
      <c r="CT125" s="8">
        <f t="shared" ref="CT125" si="4350">ROUND(CS125*0.2,0)</f>
        <v>16</v>
      </c>
      <c r="CU125" s="8" t="s">
        <v>24</v>
      </c>
      <c r="CV125" s="8" t="s">
        <v>24</v>
      </c>
      <c r="CW125" s="137"/>
      <c r="CX125" s="140"/>
      <c r="CY125" s="7">
        <v>77</v>
      </c>
      <c r="CZ125" s="8">
        <v>80</v>
      </c>
      <c r="DA125" s="8">
        <v>78</v>
      </c>
      <c r="DB125" s="8" t="s">
        <v>24</v>
      </c>
      <c r="DC125" s="8" t="s">
        <v>24</v>
      </c>
      <c r="DD125" s="8">
        <f t="shared" ref="DD125" si="4351">ROUND((((CY125)+(2*CZ125)+(3*DA125))/6),0)</f>
        <v>79</v>
      </c>
      <c r="DE125" s="8">
        <f t="shared" ref="DE125" si="4352">ROUND(DD125*0.2,0)</f>
        <v>16</v>
      </c>
      <c r="DF125" s="8" t="s">
        <v>24</v>
      </c>
      <c r="DG125" s="8" t="s">
        <v>24</v>
      </c>
      <c r="DH125" s="137"/>
      <c r="DI125" s="134"/>
      <c r="DJ125" s="18">
        <v>85</v>
      </c>
      <c r="DK125" s="8">
        <v>84</v>
      </c>
      <c r="DL125" s="8">
        <v>85</v>
      </c>
      <c r="DM125" s="8" t="s">
        <v>24</v>
      </c>
      <c r="DN125" s="8" t="s">
        <v>24</v>
      </c>
      <c r="DO125" s="8">
        <f t="shared" ref="DO125" si="4353">ROUND((((DJ125)+(2*DK125)+(3*DL125))/6),0)</f>
        <v>85</v>
      </c>
      <c r="DP125" s="8">
        <f t="shared" ref="DP125" si="4354">ROUND(DO125*0.2,0)</f>
        <v>17</v>
      </c>
      <c r="DQ125" s="8" t="s">
        <v>24</v>
      </c>
      <c r="DR125" s="8" t="s">
        <v>24</v>
      </c>
      <c r="DS125" s="137"/>
      <c r="DT125" s="134"/>
      <c r="DU125" s="7">
        <v>77</v>
      </c>
      <c r="DV125" s="7">
        <v>77</v>
      </c>
      <c r="DW125" s="7">
        <v>77</v>
      </c>
      <c r="DX125" s="8" t="s">
        <v>24</v>
      </c>
      <c r="DY125" s="8" t="s">
        <v>24</v>
      </c>
      <c r="DZ125" s="8">
        <f t="shared" ref="DZ125" si="4355">ROUND((((DU125)+(2*DV125)+(3*DW125))/6),0)</f>
        <v>77</v>
      </c>
      <c r="EA125" s="8">
        <f t="shared" ref="EA125" si="4356">ROUND(DZ125*0.15,0)</f>
        <v>12</v>
      </c>
      <c r="EB125" s="8" t="s">
        <v>24</v>
      </c>
      <c r="EC125" s="8" t="s">
        <v>24</v>
      </c>
      <c r="ED125" s="137"/>
      <c r="EE125" s="140"/>
      <c r="EF125" s="18">
        <v>76</v>
      </c>
      <c r="EG125" s="8">
        <v>76</v>
      </c>
      <c r="EH125" s="8">
        <v>76</v>
      </c>
      <c r="EI125" s="8" t="s">
        <v>24</v>
      </c>
      <c r="EJ125" s="8" t="s">
        <v>24</v>
      </c>
      <c r="EK125" s="8">
        <f t="shared" ref="EK125" si="4357">ROUND((((EF125)+(2*EG125)+(3*EH125))/6),0)</f>
        <v>76</v>
      </c>
      <c r="EL125" s="8">
        <f t="shared" ref="EL125" si="4358">ROUND(EK125*0.3,0)</f>
        <v>23</v>
      </c>
      <c r="EM125" s="8" t="s">
        <v>24</v>
      </c>
      <c r="EN125" s="8" t="s">
        <v>24</v>
      </c>
      <c r="EO125" s="137"/>
      <c r="EP125" s="140"/>
      <c r="EQ125" s="7">
        <v>72</v>
      </c>
      <c r="ER125" s="7">
        <v>72</v>
      </c>
      <c r="ES125" s="7">
        <v>72</v>
      </c>
      <c r="ET125" s="8" t="s">
        <v>24</v>
      </c>
      <c r="EU125" s="8" t="s">
        <v>24</v>
      </c>
      <c r="EV125" s="8">
        <f t="shared" ref="EV125" si="4359">ROUND((((EQ125)+(2*ER125)+(3*ES125))/6),0)</f>
        <v>72</v>
      </c>
      <c r="EW125" s="8">
        <f t="shared" ref="EW125" si="4360">ROUND(EV125*0.2,0)</f>
        <v>14</v>
      </c>
      <c r="EX125" s="8" t="s">
        <v>24</v>
      </c>
      <c r="EY125" s="8" t="s">
        <v>24</v>
      </c>
      <c r="EZ125" s="137"/>
      <c r="FA125" s="134"/>
      <c r="FB125" s="66">
        <v>75.52</v>
      </c>
      <c r="FC125" s="29">
        <v>75</v>
      </c>
      <c r="FD125" s="29">
        <v>76.069999999999993</v>
      </c>
      <c r="FE125" s="8" t="s">
        <v>24</v>
      </c>
      <c r="FF125" s="8" t="s">
        <v>24</v>
      </c>
      <c r="FG125" s="8">
        <f t="shared" ref="FG125" si="4361">ROUND((((FB125)+(2*FC125)+(3*FD125))/6),0)</f>
        <v>76</v>
      </c>
      <c r="FH125" s="8">
        <f t="shared" ref="FH125" si="4362">ROUND(FG125*0.5,0)</f>
        <v>38</v>
      </c>
      <c r="FI125" s="8" t="s">
        <v>24</v>
      </c>
      <c r="FJ125" s="8" t="s">
        <v>24</v>
      </c>
      <c r="FK125" s="137"/>
      <c r="FL125" s="140"/>
      <c r="FM125" s="74">
        <v>78.400000000000006</v>
      </c>
      <c r="FN125" s="29">
        <v>78</v>
      </c>
      <c r="FO125" s="29">
        <v>78</v>
      </c>
      <c r="FP125" s="8" t="s">
        <v>24</v>
      </c>
      <c r="FQ125" s="8" t="s">
        <v>24</v>
      </c>
      <c r="FR125" s="8">
        <f t="shared" ref="FR125" si="4363">ROUND((((FM125)+(2*FN125)+(3*FO125))/6),0)</f>
        <v>78</v>
      </c>
      <c r="FS125" s="8">
        <f t="shared" ref="FS125" si="4364">ROUND(FR125*0.4,0)</f>
        <v>31</v>
      </c>
      <c r="FT125" s="8" t="s">
        <v>24</v>
      </c>
      <c r="FU125" s="8" t="s">
        <v>24</v>
      </c>
      <c r="FV125" s="137"/>
      <c r="FW125" s="134"/>
      <c r="FX125" s="18">
        <v>78</v>
      </c>
      <c r="FY125" s="18">
        <v>78</v>
      </c>
      <c r="FZ125" s="18">
        <v>78</v>
      </c>
      <c r="GA125" s="8" t="s">
        <v>24</v>
      </c>
      <c r="GB125" s="8" t="s">
        <v>24</v>
      </c>
      <c r="GC125" s="8">
        <f t="shared" ref="GC125" si="4365">ROUND((((FX125)+(2*FY125)+(3*FZ125))/6),0)</f>
        <v>78</v>
      </c>
      <c r="GD125" s="8">
        <f t="shared" ref="GD125" si="4366">ROUND(GC125*0.5,0)</f>
        <v>39</v>
      </c>
      <c r="GE125" s="8" t="s">
        <v>24</v>
      </c>
      <c r="GF125" s="8" t="s">
        <v>24</v>
      </c>
      <c r="GG125" s="137"/>
      <c r="GH125" s="134"/>
      <c r="GI125" s="143"/>
      <c r="GJ125" s="146"/>
      <c r="GK125" s="149"/>
      <c r="GL125" s="149"/>
      <c r="GM125" s="149"/>
      <c r="GN125" s="149"/>
      <c r="GO125" s="128"/>
      <c r="GP125" s="131"/>
      <c r="GQ125" s="131"/>
      <c r="GR125" s="128"/>
    </row>
    <row r="126" spans="1:200" ht="15.75" customHeight="1" thickBot="1" x14ac:dyDescent="0.3">
      <c r="A126" s="156"/>
      <c r="B126" s="159"/>
      <c r="C126" s="12" t="s">
        <v>5</v>
      </c>
      <c r="D126" s="19">
        <v>80</v>
      </c>
      <c r="E126" s="20">
        <v>77</v>
      </c>
      <c r="F126" s="20">
        <v>79</v>
      </c>
      <c r="G126" s="26" t="s">
        <v>24</v>
      </c>
      <c r="H126" s="20" t="s">
        <v>24</v>
      </c>
      <c r="I126" s="20" t="s">
        <v>24</v>
      </c>
      <c r="J126" s="20" t="s">
        <v>24</v>
      </c>
      <c r="K126" s="20">
        <f t="shared" ref="K126" si="4367">ROUND((((D126)+(2*E126)+(3*F126))/6),0)</f>
        <v>79</v>
      </c>
      <c r="L126" s="20">
        <f t="shared" ref="L126" si="4368">ROUND(K126*0.35,0)</f>
        <v>28</v>
      </c>
      <c r="M126" s="138"/>
      <c r="N126" s="135"/>
      <c r="O126" s="21">
        <v>80</v>
      </c>
      <c r="P126" s="21">
        <v>80</v>
      </c>
      <c r="Q126" s="21">
        <v>80</v>
      </c>
      <c r="R126" s="20" t="s">
        <v>24</v>
      </c>
      <c r="S126" s="20" t="s">
        <v>24</v>
      </c>
      <c r="T126" s="20" t="s">
        <v>24</v>
      </c>
      <c r="U126" s="20" t="s">
        <v>24</v>
      </c>
      <c r="V126" s="20">
        <f t="shared" ref="V126" si="4369">ROUND((((O126)+(2*P126)+(3*Q126))/6),0)</f>
        <v>80</v>
      </c>
      <c r="W126" s="20">
        <f t="shared" ref="W126" si="4370">ROUND(V126*0.5,0)</f>
        <v>40</v>
      </c>
      <c r="X126" s="138"/>
      <c r="Y126" s="135"/>
      <c r="Z126" s="19">
        <v>85</v>
      </c>
      <c r="AA126" s="20">
        <v>80</v>
      </c>
      <c r="AB126" s="20">
        <v>75</v>
      </c>
      <c r="AC126" s="20" t="s">
        <v>24</v>
      </c>
      <c r="AD126" s="20" t="s">
        <v>24</v>
      </c>
      <c r="AE126" s="20" t="s">
        <v>24</v>
      </c>
      <c r="AF126" s="20" t="s">
        <v>24</v>
      </c>
      <c r="AG126" s="20">
        <f t="shared" ref="AG126" si="4371">ROUND((((Z126)+(2*AA126)+(3*AB126))/6),0)</f>
        <v>78</v>
      </c>
      <c r="AH126" s="20">
        <f t="shared" ref="AH126" si="4372">ROUND(AG126*0.2,0)</f>
        <v>16</v>
      </c>
      <c r="AI126" s="138"/>
      <c r="AJ126" s="135"/>
      <c r="AK126" s="21">
        <v>60</v>
      </c>
      <c r="AL126" s="21">
        <v>60</v>
      </c>
      <c r="AM126" s="21">
        <v>60</v>
      </c>
      <c r="AN126" s="20" t="s">
        <v>24</v>
      </c>
      <c r="AO126" s="20" t="s">
        <v>24</v>
      </c>
      <c r="AP126" s="20" t="s">
        <v>24</v>
      </c>
      <c r="AQ126" s="20" t="s">
        <v>24</v>
      </c>
      <c r="AR126" s="20">
        <f t="shared" ref="AR126" si="4373">ROUND((((AK126)+(2*AL126)+(3*AM126))/6),0)</f>
        <v>60</v>
      </c>
      <c r="AS126" s="20">
        <f t="shared" ref="AS126" si="4374">ROUND(AR126*0.2,0)</f>
        <v>12</v>
      </c>
      <c r="AT126" s="138"/>
      <c r="AU126" s="141"/>
      <c r="AV126" s="18">
        <v>75</v>
      </c>
      <c r="AW126" s="18">
        <v>75</v>
      </c>
      <c r="AX126" s="18">
        <v>75</v>
      </c>
      <c r="AY126" s="20" t="s">
        <v>24</v>
      </c>
      <c r="AZ126" s="20" t="s">
        <v>24</v>
      </c>
      <c r="BA126" s="20" t="s">
        <v>24</v>
      </c>
      <c r="BB126" s="20" t="s">
        <v>24</v>
      </c>
      <c r="BC126" s="20">
        <f t="shared" ref="BC126" si="4375">ROUND((((AV126)+(2*AW126)+(3*AX126))/6),0)</f>
        <v>75</v>
      </c>
      <c r="BD126" s="20">
        <f t="shared" ref="BD126" si="4376">ROUND(BC126*0.2,0)</f>
        <v>15</v>
      </c>
      <c r="BE126" s="138"/>
      <c r="BF126" s="135"/>
      <c r="BG126" s="21">
        <v>81</v>
      </c>
      <c r="BH126" s="20">
        <v>82</v>
      </c>
      <c r="BI126" s="20">
        <v>80</v>
      </c>
      <c r="BJ126" s="23" t="s">
        <v>24</v>
      </c>
      <c r="BK126" s="23" t="s">
        <v>24</v>
      </c>
      <c r="BL126" s="23" t="s">
        <v>24</v>
      </c>
      <c r="BM126" s="23" t="s">
        <v>24</v>
      </c>
      <c r="BN126" s="23">
        <f t="shared" ref="BN126" si="4377">ROUND((((BG126)+(2*BH126)+(3*BI126))/6),0)</f>
        <v>81</v>
      </c>
      <c r="BO126" s="23">
        <f t="shared" ref="BO126" si="4378">ROUND(BN126*0.3,0)</f>
        <v>24</v>
      </c>
      <c r="BP126" s="138"/>
      <c r="BQ126" s="135"/>
      <c r="BR126" s="19"/>
      <c r="BS126" s="20"/>
      <c r="BT126" s="20"/>
      <c r="BU126" s="23" t="s">
        <v>24</v>
      </c>
      <c r="BV126" s="23" t="s">
        <v>24</v>
      </c>
      <c r="BW126" s="23" t="s">
        <v>24</v>
      </c>
      <c r="BX126" s="23" t="s">
        <v>24</v>
      </c>
      <c r="BY126" s="23">
        <v>78</v>
      </c>
      <c r="BZ126" s="23">
        <f t="shared" ref="BZ126" si="4379">ROUND(BY126*0.4,0)</f>
        <v>31</v>
      </c>
      <c r="CA126" s="138"/>
      <c r="CB126" s="135"/>
      <c r="CC126" s="7">
        <v>80</v>
      </c>
      <c r="CD126" s="7">
        <v>80</v>
      </c>
      <c r="CE126" s="7">
        <v>81</v>
      </c>
      <c r="CF126" s="23" t="s">
        <v>24</v>
      </c>
      <c r="CG126" s="23" t="s">
        <v>24</v>
      </c>
      <c r="CH126" s="23" t="s">
        <v>24</v>
      </c>
      <c r="CI126" s="23" t="s">
        <v>24</v>
      </c>
      <c r="CJ126" s="23">
        <f t="shared" ref="CJ126" si="4380">ROUND((((CC126)+(2*CD126)+(3*CE126))/6),0)</f>
        <v>81</v>
      </c>
      <c r="CK126" s="23">
        <f t="shared" ref="CK126" si="4381">ROUND(CJ126*0.1,0)</f>
        <v>8</v>
      </c>
      <c r="CL126" s="138"/>
      <c r="CM126" s="135"/>
      <c r="CN126" s="19">
        <v>80</v>
      </c>
      <c r="CO126" s="20">
        <v>80</v>
      </c>
      <c r="CP126" s="20">
        <v>76</v>
      </c>
      <c r="CQ126" s="23" t="s">
        <v>24</v>
      </c>
      <c r="CR126" s="23" t="s">
        <v>24</v>
      </c>
      <c r="CS126" s="23" t="s">
        <v>24</v>
      </c>
      <c r="CT126" s="23" t="s">
        <v>24</v>
      </c>
      <c r="CU126" s="23">
        <f t="shared" ref="CU126" si="4382">ROUND((((CN126)+(2*CO126)+(3*CP126))/6),0)</f>
        <v>78</v>
      </c>
      <c r="CV126" s="23">
        <f t="shared" ref="CV126" si="4383">ROUND(CU126*0.1,0)</f>
        <v>8</v>
      </c>
      <c r="CW126" s="138"/>
      <c r="CX126" s="141"/>
      <c r="CY126" s="21">
        <v>78</v>
      </c>
      <c r="CZ126" s="20">
        <v>75</v>
      </c>
      <c r="DA126" s="20">
        <v>78</v>
      </c>
      <c r="DB126" s="23" t="s">
        <v>24</v>
      </c>
      <c r="DC126" s="23" t="s">
        <v>24</v>
      </c>
      <c r="DD126" s="23" t="s">
        <v>24</v>
      </c>
      <c r="DE126" s="23" t="s">
        <v>24</v>
      </c>
      <c r="DF126" s="23">
        <f t="shared" ref="DF126" si="4384">ROUND((((CY126)+(2*CZ126)+(3*DA126))/6),0)</f>
        <v>77</v>
      </c>
      <c r="DG126" s="23">
        <f t="shared" ref="DG126" si="4385">ROUND(DF126*0.1,0)</f>
        <v>8</v>
      </c>
      <c r="DH126" s="138"/>
      <c r="DI126" s="135"/>
      <c r="DJ126" s="18">
        <v>85</v>
      </c>
      <c r="DK126" s="8">
        <v>84</v>
      </c>
      <c r="DL126" s="8">
        <v>85</v>
      </c>
      <c r="DM126" s="20" t="s">
        <v>24</v>
      </c>
      <c r="DN126" s="20" t="s">
        <v>24</v>
      </c>
      <c r="DO126" s="20" t="s">
        <v>24</v>
      </c>
      <c r="DP126" s="20" t="s">
        <v>24</v>
      </c>
      <c r="DQ126" s="20">
        <f t="shared" ref="DQ126" si="4386">ROUND((((DJ126)+(2*DK126)+(3*DL126))/6),0)</f>
        <v>85</v>
      </c>
      <c r="DR126" s="20">
        <f t="shared" ref="DR126" si="4387">ROUND(DQ126*0.3,0)</f>
        <v>26</v>
      </c>
      <c r="DS126" s="138"/>
      <c r="DT126" s="135"/>
      <c r="DU126" s="21">
        <v>76</v>
      </c>
      <c r="DV126" s="20">
        <v>75</v>
      </c>
      <c r="DW126" s="20">
        <v>75</v>
      </c>
      <c r="DX126" s="20" t="s">
        <v>24</v>
      </c>
      <c r="DY126" s="20" t="s">
        <v>24</v>
      </c>
      <c r="DZ126" s="20" t="s">
        <v>24</v>
      </c>
      <c r="EA126" s="20" t="s">
        <v>24</v>
      </c>
      <c r="EB126" s="20">
        <f t="shared" ref="EB126" si="4388">ROUND((((DU126)+(2*DV126)+(3*DW126))/6),0)</f>
        <v>75</v>
      </c>
      <c r="EC126" s="20">
        <f t="shared" ref="EC126" si="4389">ROUND(EB126*0.05,0)</f>
        <v>4</v>
      </c>
      <c r="ED126" s="138"/>
      <c r="EE126" s="141"/>
      <c r="EF126" s="19">
        <v>78</v>
      </c>
      <c r="EG126" s="20">
        <v>78</v>
      </c>
      <c r="EH126" s="20">
        <v>78</v>
      </c>
      <c r="EI126" s="20" t="s">
        <v>24</v>
      </c>
      <c r="EJ126" s="20" t="s">
        <v>24</v>
      </c>
      <c r="EK126" s="20" t="s">
        <v>24</v>
      </c>
      <c r="EL126" s="20" t="s">
        <v>24</v>
      </c>
      <c r="EM126" s="20">
        <f t="shared" ref="EM126" si="4390">ROUND((((EF126)+(2*EG126)+(3*EH126))/6),0)</f>
        <v>78</v>
      </c>
      <c r="EN126" s="20">
        <f t="shared" ref="EN126" si="4391">ROUND(EM126*0.1,0)</f>
        <v>8</v>
      </c>
      <c r="EO126" s="138"/>
      <c r="EP126" s="141"/>
      <c r="EQ126" s="21">
        <v>74</v>
      </c>
      <c r="ER126" s="21">
        <v>74</v>
      </c>
      <c r="ES126" s="21">
        <v>74</v>
      </c>
      <c r="ET126" s="20" t="s">
        <v>24</v>
      </c>
      <c r="EU126" s="20" t="s">
        <v>24</v>
      </c>
      <c r="EV126" s="20" t="s">
        <v>24</v>
      </c>
      <c r="EW126" s="20" t="s">
        <v>24</v>
      </c>
      <c r="EX126" s="20">
        <f t="shared" ref="EX126" si="4392">ROUND((((EQ126)+(2*ER126)+(3*ES126))/6),0)</f>
        <v>74</v>
      </c>
      <c r="EY126" s="20">
        <f t="shared" ref="EY126" si="4393">ROUND(EX126*0.1,0)</f>
        <v>7</v>
      </c>
      <c r="EZ126" s="138"/>
      <c r="FA126" s="135"/>
      <c r="FB126" s="67">
        <v>75.400000000000006</v>
      </c>
      <c r="FC126" s="68">
        <v>75</v>
      </c>
      <c r="FD126" s="68">
        <v>75.900000000000006</v>
      </c>
      <c r="FE126" s="20" t="s">
        <v>24</v>
      </c>
      <c r="FF126" s="20" t="s">
        <v>24</v>
      </c>
      <c r="FG126" s="20" t="s">
        <v>24</v>
      </c>
      <c r="FH126" s="20" t="s">
        <v>24</v>
      </c>
      <c r="FI126" s="20">
        <f t="shared" ref="FI126" si="4394">ROUND((((FB126)+(2*FC126)+(3*FD126))/6),0)</f>
        <v>76</v>
      </c>
      <c r="FJ126" s="20">
        <f t="shared" ref="FJ126" si="4395">ROUND(FI126*0.2,0)</f>
        <v>15</v>
      </c>
      <c r="FK126" s="138"/>
      <c r="FL126" s="141"/>
      <c r="FM126" s="75">
        <v>77.400000000000006</v>
      </c>
      <c r="FN126" s="68">
        <v>77</v>
      </c>
      <c r="FO126" s="68">
        <v>77</v>
      </c>
      <c r="FP126" s="20" t="s">
        <v>24</v>
      </c>
      <c r="FQ126" s="20" t="s">
        <v>24</v>
      </c>
      <c r="FR126" s="20" t="s">
        <v>24</v>
      </c>
      <c r="FS126" s="20" t="s">
        <v>24</v>
      </c>
      <c r="FT126" s="20">
        <f t="shared" ref="FT126" si="4396">ROUND((((FM126)+(2*FN126)+(3*FO126))/6),0)</f>
        <v>77</v>
      </c>
      <c r="FU126" s="20">
        <f t="shared" ref="FU126" si="4397">ROUND(FT126*0.2,0)</f>
        <v>15</v>
      </c>
      <c r="FV126" s="138"/>
      <c r="FW126" s="135"/>
      <c r="FX126" s="19">
        <v>78</v>
      </c>
      <c r="FY126" s="19">
        <v>78</v>
      </c>
      <c r="FZ126" s="19">
        <v>78</v>
      </c>
      <c r="GA126" s="20" t="s">
        <v>24</v>
      </c>
      <c r="GB126" s="20" t="s">
        <v>24</v>
      </c>
      <c r="GC126" s="20" t="s">
        <v>24</v>
      </c>
      <c r="GD126" s="20" t="s">
        <v>24</v>
      </c>
      <c r="GE126" s="20">
        <f t="shared" ref="GE126" si="4398">ROUND((((FX126)+(2*FY126)+(3*FZ126))/6),0)</f>
        <v>78</v>
      </c>
      <c r="GF126" s="20">
        <f t="shared" ref="GF126" si="4399">ROUND(GE126*0.2,0)</f>
        <v>16</v>
      </c>
      <c r="GG126" s="138"/>
      <c r="GH126" s="135"/>
      <c r="GI126" s="144"/>
      <c r="GJ126" s="147"/>
      <c r="GK126" s="150"/>
      <c r="GL126" s="150"/>
      <c r="GM126" s="150"/>
      <c r="GN126" s="150"/>
      <c r="GO126" s="129"/>
      <c r="GP126" s="132"/>
      <c r="GQ126" s="132"/>
      <c r="GR126" s="129"/>
    </row>
    <row r="127" spans="1:200" ht="15.75" customHeight="1" thickBot="1" x14ac:dyDescent="0.3">
      <c r="A127" s="154">
        <v>41</v>
      </c>
      <c r="B127" s="157" t="s">
        <v>117</v>
      </c>
      <c r="C127" s="10" t="s">
        <v>3</v>
      </c>
      <c r="D127" s="16">
        <v>78</v>
      </c>
      <c r="E127" s="6">
        <v>60</v>
      </c>
      <c r="F127" s="45">
        <v>73</v>
      </c>
      <c r="G127" s="65">
        <f t="shared" si="4122"/>
        <v>70</v>
      </c>
      <c r="H127" s="6">
        <f t="shared" si="3626"/>
        <v>28</v>
      </c>
      <c r="I127" s="6" t="s">
        <v>24</v>
      </c>
      <c r="J127" s="6" t="s">
        <v>24</v>
      </c>
      <c r="K127" s="6" t="s">
        <v>24</v>
      </c>
      <c r="L127" s="6" t="s">
        <v>24</v>
      </c>
      <c r="M127" s="136">
        <f t="shared" ref="M127" si="4400">H127+J128+L129</f>
        <v>75</v>
      </c>
      <c r="N127" s="133" t="str">
        <f t="shared" ref="N127" si="4401">IF(M127&gt;=75,"T","TT")</f>
        <v>T</v>
      </c>
      <c r="O127" s="73">
        <v>80</v>
      </c>
      <c r="P127" s="62">
        <v>75</v>
      </c>
      <c r="Q127" s="62">
        <v>55</v>
      </c>
      <c r="R127" s="6">
        <f t="shared" ref="R127" si="4402">ROUND((((O127)+(2*P127)+(3*Q127))/6),0)</f>
        <v>66</v>
      </c>
      <c r="S127" s="6">
        <f t="shared" si="3323"/>
        <v>26</v>
      </c>
      <c r="T127" s="6" t="s">
        <v>24</v>
      </c>
      <c r="U127" s="6" t="s">
        <v>24</v>
      </c>
      <c r="V127" s="6" t="s">
        <v>24</v>
      </c>
      <c r="W127" s="6" t="s">
        <v>24</v>
      </c>
      <c r="X127" s="136">
        <f t="shared" ref="X127" si="4403">S127+U128+W129</f>
        <v>76</v>
      </c>
      <c r="Y127" s="133" t="str">
        <f t="shared" ref="Y127" si="4404">IF(X127&gt;=75,"T","TT")</f>
        <v>T</v>
      </c>
      <c r="Z127" s="16">
        <v>80</v>
      </c>
      <c r="AA127" s="6">
        <v>80</v>
      </c>
      <c r="AB127" s="6">
        <v>54</v>
      </c>
      <c r="AC127" s="6">
        <f t="shared" ref="AC127" si="4405">ROUND((((Z127)+(2*AA127)+(3*AB127))/6),0)</f>
        <v>67</v>
      </c>
      <c r="AD127" s="6">
        <f t="shared" si="3633"/>
        <v>20</v>
      </c>
      <c r="AE127" s="6" t="s">
        <v>24</v>
      </c>
      <c r="AF127" s="6" t="s">
        <v>24</v>
      </c>
      <c r="AG127" s="6" t="s">
        <v>24</v>
      </c>
      <c r="AH127" s="6" t="s">
        <v>24</v>
      </c>
      <c r="AI127" s="136">
        <f t="shared" ref="AI127" si="4406">AD127+AF128+AH129</f>
        <v>75</v>
      </c>
      <c r="AJ127" s="133" t="str">
        <f t="shared" ref="AJ127" si="4407">IF(AI127&gt;=75,"T","TT")</f>
        <v>T</v>
      </c>
      <c r="AK127" s="17">
        <v>65</v>
      </c>
      <c r="AL127" s="6">
        <v>75</v>
      </c>
      <c r="AM127" s="6">
        <v>75</v>
      </c>
      <c r="AN127" s="6">
        <f t="shared" ref="AN127" si="4408">ROUND((((AK127)+(2*AL127)+(3*AM127))/6),0)</f>
        <v>73</v>
      </c>
      <c r="AO127" s="6">
        <f t="shared" si="3637"/>
        <v>22</v>
      </c>
      <c r="AP127" s="6" t="s">
        <v>24</v>
      </c>
      <c r="AQ127" s="6" t="s">
        <v>24</v>
      </c>
      <c r="AR127" s="6" t="s">
        <v>24</v>
      </c>
      <c r="AS127" s="6" t="s">
        <v>24</v>
      </c>
      <c r="AT127" s="136">
        <f t="shared" ref="AT127" si="4409">AO127+AQ128+AS129</f>
        <v>75</v>
      </c>
      <c r="AU127" s="139" t="str">
        <f t="shared" ref="AU127" si="4410">IF(AT127&gt;=75,"T","TT")</f>
        <v>T</v>
      </c>
      <c r="AV127" s="16">
        <v>70</v>
      </c>
      <c r="AW127" s="16">
        <v>77</v>
      </c>
      <c r="AX127" s="6">
        <v>67</v>
      </c>
      <c r="AY127" s="6">
        <f t="shared" ref="AY127" si="4411">ROUND((((AV127)+(2*AW127)+(3*AX127))/6),0)</f>
        <v>71</v>
      </c>
      <c r="AZ127" s="6">
        <f t="shared" si="3333"/>
        <v>50</v>
      </c>
      <c r="BA127" s="6" t="s">
        <v>24</v>
      </c>
      <c r="BB127" s="6" t="s">
        <v>24</v>
      </c>
      <c r="BC127" s="6" t="s">
        <v>24</v>
      </c>
      <c r="BD127" s="6" t="s">
        <v>24</v>
      </c>
      <c r="BE127" s="136">
        <f t="shared" ref="BE127" si="4412">AZ127+BB128+BD129</f>
        <v>74</v>
      </c>
      <c r="BF127" s="133" t="str">
        <f t="shared" ref="BF127" si="4413">IF(BE127&gt;=70,"T","TT")</f>
        <v>T</v>
      </c>
      <c r="BG127" s="17">
        <v>79</v>
      </c>
      <c r="BH127" s="6">
        <v>79</v>
      </c>
      <c r="BI127" s="6">
        <v>70</v>
      </c>
      <c r="BJ127" s="6">
        <f t="shared" ref="BJ127" si="4414">ROUND((((BG127)+(2*BH127)+(3*BI127))/6),0)</f>
        <v>75</v>
      </c>
      <c r="BK127" s="6">
        <f t="shared" si="3337"/>
        <v>15</v>
      </c>
      <c r="BL127" s="6" t="s">
        <v>24</v>
      </c>
      <c r="BM127" s="6" t="s">
        <v>24</v>
      </c>
      <c r="BN127" s="6" t="s">
        <v>24</v>
      </c>
      <c r="BO127" s="6" t="s">
        <v>24</v>
      </c>
      <c r="BP127" s="136">
        <f t="shared" ref="BP127" si="4415">BK127+BM128+BO129</f>
        <v>77</v>
      </c>
      <c r="BQ127" s="133" t="str">
        <f t="shared" ref="BQ127" si="4416">IF(BP127&gt;=75,"T","TT")</f>
        <v>T</v>
      </c>
      <c r="BR127" s="16"/>
      <c r="BS127" s="6"/>
      <c r="BT127" s="6"/>
      <c r="BU127" s="6">
        <v>79</v>
      </c>
      <c r="BV127" s="6">
        <f t="shared" si="3756"/>
        <v>8</v>
      </c>
      <c r="BW127" s="6" t="s">
        <v>24</v>
      </c>
      <c r="BX127" s="6" t="s">
        <v>24</v>
      </c>
      <c r="BY127" s="6" t="s">
        <v>24</v>
      </c>
      <c r="BZ127" s="6" t="s">
        <v>24</v>
      </c>
      <c r="CA127" s="136">
        <f t="shared" ref="CA127" si="4417">BV127+BX128+BZ129</f>
        <v>80</v>
      </c>
      <c r="CB127" s="133" t="str">
        <f t="shared" ref="CB127" si="4418">IF(CA127&gt;=75,"T","TT")</f>
        <v>T</v>
      </c>
      <c r="CC127" s="17">
        <v>80</v>
      </c>
      <c r="CD127" s="6">
        <v>75</v>
      </c>
      <c r="CE127" s="6">
        <v>72</v>
      </c>
      <c r="CF127" s="6">
        <f t="shared" ref="CF127" si="4419">ROUND((((CC127)+(2*CD127)+(3*CE127))/6),0)</f>
        <v>74</v>
      </c>
      <c r="CG127" s="6">
        <f t="shared" si="3344"/>
        <v>59</v>
      </c>
      <c r="CH127" s="6" t="s">
        <v>24</v>
      </c>
      <c r="CI127" s="6" t="s">
        <v>24</v>
      </c>
      <c r="CJ127" s="6" t="s">
        <v>24</v>
      </c>
      <c r="CK127" s="6" t="s">
        <v>24</v>
      </c>
      <c r="CL127" s="136">
        <f t="shared" ref="CL127" si="4420">CG127+CI128+CK129</f>
        <v>75</v>
      </c>
      <c r="CM127" s="133" t="str">
        <f t="shared" ref="CM127" si="4421">IF(CL127&gt;=75,"T","TT")</f>
        <v>T</v>
      </c>
      <c r="CN127" s="16">
        <v>80</v>
      </c>
      <c r="CO127" s="6">
        <v>76</v>
      </c>
      <c r="CP127" s="6">
        <v>69</v>
      </c>
      <c r="CQ127" s="6">
        <f t="shared" ref="CQ127" si="4422">ROUND((((CN127)+(2*CO127)+(3*CP127))/6),0)</f>
        <v>73</v>
      </c>
      <c r="CR127" s="6">
        <f t="shared" si="3763"/>
        <v>51</v>
      </c>
      <c r="CS127" s="6" t="s">
        <v>24</v>
      </c>
      <c r="CT127" s="6" t="s">
        <v>24</v>
      </c>
      <c r="CU127" s="6" t="s">
        <v>24</v>
      </c>
      <c r="CV127" s="6" t="s">
        <v>24</v>
      </c>
      <c r="CW127" s="136">
        <f t="shared" ref="CW127" si="4423">CR127+CT128+CV129</f>
        <v>75</v>
      </c>
      <c r="CX127" s="139" t="str">
        <f t="shared" ref="CX127" si="4424">IF(CW127&gt;=75,"T","TT")</f>
        <v>T</v>
      </c>
      <c r="CY127" s="17">
        <v>78</v>
      </c>
      <c r="CZ127" s="6">
        <v>79</v>
      </c>
      <c r="DA127" s="6">
        <v>68</v>
      </c>
      <c r="DB127" s="6">
        <f t="shared" ref="DB127" si="4425">ROUND((((CY127)+(2*CZ127)+(3*DA127))/6),0)</f>
        <v>73</v>
      </c>
      <c r="DC127" s="6">
        <f t="shared" si="3656"/>
        <v>51</v>
      </c>
      <c r="DD127" s="6" t="s">
        <v>24</v>
      </c>
      <c r="DE127" s="6" t="s">
        <v>24</v>
      </c>
      <c r="DF127" s="6" t="s">
        <v>24</v>
      </c>
      <c r="DG127" s="6" t="s">
        <v>24</v>
      </c>
      <c r="DH127" s="136">
        <f t="shared" ref="DH127" si="4426">DC127+DE128+DG129</f>
        <v>75</v>
      </c>
      <c r="DI127" s="139" t="str">
        <f t="shared" ref="DI127" si="4427">IF(DH127&gt;=75,"T","TT")</f>
        <v>T</v>
      </c>
      <c r="DJ127" s="16">
        <v>82</v>
      </c>
      <c r="DK127" s="6">
        <v>76</v>
      </c>
      <c r="DL127" s="6">
        <v>49</v>
      </c>
      <c r="DM127" s="6">
        <f t="shared" ref="DM127" si="4428">ROUND((((DJ127)+(2*DK127)+(3*DL127))/6),0)</f>
        <v>64</v>
      </c>
      <c r="DN127" s="6">
        <f t="shared" ref="DN127" si="4429">ROUND(DM127*0.5,0)</f>
        <v>32</v>
      </c>
      <c r="DO127" s="6" t="s">
        <v>24</v>
      </c>
      <c r="DP127" s="6" t="s">
        <v>24</v>
      </c>
      <c r="DQ127" s="6" t="s">
        <v>24</v>
      </c>
      <c r="DR127" s="6" t="s">
        <v>24</v>
      </c>
      <c r="DS127" s="136">
        <f t="shared" ref="DS127" si="4430">DN127+DP128+DR129</f>
        <v>75</v>
      </c>
      <c r="DT127" s="139" t="str">
        <f t="shared" ref="DT127" si="4431">IF(DS127&gt;=75,"T","TT")</f>
        <v>T</v>
      </c>
      <c r="DU127" s="17">
        <v>76</v>
      </c>
      <c r="DV127" s="6">
        <v>75</v>
      </c>
      <c r="DW127" s="6">
        <v>62</v>
      </c>
      <c r="DX127" s="6">
        <f t="shared" ref="DX127" si="4432">ROUND((((DU127)+(2*DV127)+(3*DW127))/6),0)</f>
        <v>69</v>
      </c>
      <c r="DY127" s="6">
        <f t="shared" ref="DY127" si="4433">ROUND(DX127*0.8,0)</f>
        <v>55</v>
      </c>
      <c r="DZ127" s="6" t="s">
        <v>24</v>
      </c>
      <c r="EA127" s="6" t="s">
        <v>24</v>
      </c>
      <c r="EB127" s="6" t="s">
        <v>24</v>
      </c>
      <c r="EC127" s="6" t="s">
        <v>24</v>
      </c>
      <c r="ED127" s="136">
        <f t="shared" ref="ED127" si="4434">DY127+EA128+EC129</f>
        <v>70</v>
      </c>
      <c r="EE127" s="139" t="str">
        <f t="shared" ref="EE127" si="4435">IF(ED127&gt;=70,"T","TT")</f>
        <v>T</v>
      </c>
      <c r="EF127" s="16">
        <v>75</v>
      </c>
      <c r="EG127" s="6">
        <v>73</v>
      </c>
      <c r="EH127" s="6">
        <v>56</v>
      </c>
      <c r="EI127" s="6">
        <f t="shared" ref="EI127" si="4436">ROUND((((EF127)+(2*EG127)+(3*EH127))/6),0)</f>
        <v>65</v>
      </c>
      <c r="EJ127" s="6">
        <f t="shared" si="3776"/>
        <v>39</v>
      </c>
      <c r="EK127" s="6" t="s">
        <v>24</v>
      </c>
      <c r="EL127" s="6" t="s">
        <v>24</v>
      </c>
      <c r="EM127" s="6" t="s">
        <v>24</v>
      </c>
      <c r="EN127" s="6" t="s">
        <v>24</v>
      </c>
      <c r="EO127" s="151">
        <f t="shared" ref="EO127" si="4437">EJ127+EL128+EN129</f>
        <v>70</v>
      </c>
      <c r="EP127" s="133" t="str">
        <f t="shared" ref="EP127" si="4438">IF(EO127&gt;=70,"T","TT")</f>
        <v>T</v>
      </c>
      <c r="EQ127" s="17">
        <v>77</v>
      </c>
      <c r="ER127" s="17">
        <v>77</v>
      </c>
      <c r="ES127" s="6">
        <v>71</v>
      </c>
      <c r="ET127" s="6">
        <f t="shared" ref="ET127" si="4439">ROUND((((EQ127)+(2*ER127)+(3*ES127))/6),0)</f>
        <v>74</v>
      </c>
      <c r="EU127" s="6">
        <f t="shared" ref="EU127" si="4440">ROUND(ET127*0.7,0)</f>
        <v>52</v>
      </c>
      <c r="EV127" s="6" t="s">
        <v>24</v>
      </c>
      <c r="EW127" s="6" t="s">
        <v>24</v>
      </c>
      <c r="EX127" s="6" t="s">
        <v>24</v>
      </c>
      <c r="EY127" s="6" t="s">
        <v>24</v>
      </c>
      <c r="EZ127" s="136">
        <f t="shared" ref="EZ127" si="4441">EU127+EW128+EY129</f>
        <v>76</v>
      </c>
      <c r="FA127" s="133" t="str">
        <f t="shared" ref="FA127" si="4442">IF(EZ127&gt;=70,"T","TT")</f>
        <v>T</v>
      </c>
      <c r="FB127" s="71">
        <v>78</v>
      </c>
      <c r="FC127" s="26">
        <v>77.5</v>
      </c>
      <c r="FD127" s="26">
        <v>62</v>
      </c>
      <c r="FE127" s="6">
        <f t="shared" ref="FE127" si="4443">ROUND((((FB127)+(2*FC127)+(3*FD127))/6),0)</f>
        <v>70</v>
      </c>
      <c r="FF127" s="6">
        <f t="shared" ref="FF127" si="4444">ROUND(FE127*0.3,0)</f>
        <v>21</v>
      </c>
      <c r="FG127" s="6" t="s">
        <v>24</v>
      </c>
      <c r="FH127" s="6" t="s">
        <v>24</v>
      </c>
      <c r="FI127" s="6" t="s">
        <v>24</v>
      </c>
      <c r="FJ127" s="6" t="s">
        <v>24</v>
      </c>
      <c r="FK127" s="136">
        <f t="shared" ref="FK127" si="4445">FF127+FH128+FJ129</f>
        <v>76</v>
      </c>
      <c r="FL127" s="133" t="str">
        <f t="shared" ref="FL127" si="4446">IF(FK127&gt;=75,"T","TT")</f>
        <v>T</v>
      </c>
      <c r="FM127" s="76">
        <v>80.8</v>
      </c>
      <c r="FN127" s="26">
        <v>64</v>
      </c>
      <c r="FO127" s="6">
        <v>69</v>
      </c>
      <c r="FP127" s="6">
        <f t="shared" ref="FP127" si="4447">ROUND((((FM127)+(2*FN127)+(3*FO127))/6),0)</f>
        <v>69</v>
      </c>
      <c r="FQ127" s="6">
        <f t="shared" ref="FQ127" si="4448">ROUND(FP127*0.4,0)</f>
        <v>28</v>
      </c>
      <c r="FR127" s="6" t="s">
        <v>24</v>
      </c>
      <c r="FS127" s="6" t="s">
        <v>24</v>
      </c>
      <c r="FT127" s="6" t="s">
        <v>24</v>
      </c>
      <c r="FU127" s="6" t="s">
        <v>24</v>
      </c>
      <c r="FV127" s="136">
        <f t="shared" ref="FV127" si="4449">FQ127+FS128+FU129</f>
        <v>75</v>
      </c>
      <c r="FW127" s="133" t="str">
        <f t="shared" ref="FW127" si="4450">IF(FV127&gt;=75,"T","TT")</f>
        <v>T</v>
      </c>
      <c r="FX127" s="16">
        <v>83</v>
      </c>
      <c r="FY127" s="6">
        <v>83</v>
      </c>
      <c r="FZ127" s="6">
        <v>98</v>
      </c>
      <c r="GA127" s="6">
        <f t="shared" ref="GA127" si="4451">ROUND((((FX127)+(2*FY127)+(3*FZ127))/6),0)</f>
        <v>91</v>
      </c>
      <c r="GB127" s="6">
        <f t="shared" ref="GB127" si="4452">ROUND(GA127*0.3,0)</f>
        <v>27</v>
      </c>
      <c r="GC127" s="6" t="s">
        <v>24</v>
      </c>
      <c r="GD127" s="6" t="s">
        <v>24</v>
      </c>
      <c r="GE127" s="6" t="s">
        <v>24</v>
      </c>
      <c r="GF127" s="6" t="s">
        <v>24</v>
      </c>
      <c r="GG127" s="136">
        <f t="shared" ref="GG127" si="4453">GB127+GD128+GF129</f>
        <v>83</v>
      </c>
      <c r="GH127" s="133" t="str">
        <f t="shared" si="2128"/>
        <v>T</v>
      </c>
      <c r="GI127" s="142">
        <f t="shared" ref="GI127" si="4454">M127+X127+AI127+AT127+BE127+BP127+CA127+CL127+CW127+DH127+DS127+ED127+EO127+EZ127+FK127+FV127+GG127</f>
        <v>1282</v>
      </c>
      <c r="GJ127" s="145">
        <f t="shared" ref="GJ127" si="4455">GI127/17</f>
        <v>75.411764705882348</v>
      </c>
      <c r="GK127" s="148">
        <f t="shared" ref="GK127" si="4456">17-GL127</f>
        <v>17</v>
      </c>
      <c r="GL127" s="148">
        <f t="shared" ref="GL127" si="4457">COUNTIF(C127:GH127,"TT")</f>
        <v>0</v>
      </c>
      <c r="GM127" s="148" t="str">
        <f t="shared" ref="GM127" si="4458">IF(GL127&lt;=3,"N","TN")</f>
        <v>N</v>
      </c>
      <c r="GN127" s="148">
        <f>RANK(GI127,$GI$7:$GI$138,0)</f>
        <v>28</v>
      </c>
      <c r="GO127" s="127" t="str">
        <f t="shared" ref="GO127" si="4459">IF(AND(AI127&gt;=75,AT127&gt;=75,FV127&gt;=75),"YA","TIDAK")</f>
        <v>YA</v>
      </c>
      <c r="GP127" s="130" t="str">
        <f t="shared" ref="GP127" si="4460">IF(AND(BE127&gt;=70,ED127&gt;=70,EO127&gt;=70,EZ127&gt;=70),"YA","TIDAK")</f>
        <v>YA</v>
      </c>
      <c r="GQ127" s="130" t="str">
        <f t="shared" ref="GQ127" si="4461">IF(AND(CL127&gt;=75,CW127&gt;=75,DH127&gt;=75,DS127&gt;=75),"YA","TIDAK")</f>
        <v>YA</v>
      </c>
      <c r="GR127" s="127"/>
    </row>
    <row r="128" spans="1:200" ht="15.75" customHeight="1" thickBot="1" x14ac:dyDescent="0.3">
      <c r="A128" s="155"/>
      <c r="B128" s="158"/>
      <c r="C128" s="11" t="s">
        <v>4</v>
      </c>
      <c r="D128" s="18">
        <v>77</v>
      </c>
      <c r="E128" s="8">
        <v>75</v>
      </c>
      <c r="F128" s="8">
        <v>78</v>
      </c>
      <c r="G128" s="26" t="s">
        <v>24</v>
      </c>
      <c r="H128" s="8" t="s">
        <v>24</v>
      </c>
      <c r="I128" s="8">
        <f t="shared" ref="I128" si="4462">ROUND((((D128)+(2*E128)+(3*F128))/6),0)</f>
        <v>77</v>
      </c>
      <c r="J128" s="8">
        <f t="shared" si="3689"/>
        <v>19</v>
      </c>
      <c r="K128" s="8" t="s">
        <v>24</v>
      </c>
      <c r="L128" s="8" t="s">
        <v>24</v>
      </c>
      <c r="M128" s="137"/>
      <c r="N128" s="134"/>
      <c r="O128" s="7">
        <v>80</v>
      </c>
      <c r="P128" s="7">
        <v>80</v>
      </c>
      <c r="Q128" s="7">
        <v>80</v>
      </c>
      <c r="R128" s="8" t="s">
        <v>24</v>
      </c>
      <c r="S128" s="8" t="s">
        <v>24</v>
      </c>
      <c r="T128" s="8">
        <f t="shared" ref="T128" si="4463">ROUND((((O128)+(2*P128)+(3*Q128))/6),0)</f>
        <v>80</v>
      </c>
      <c r="U128" s="8">
        <f t="shared" si="3381"/>
        <v>8</v>
      </c>
      <c r="V128" s="8" t="s">
        <v>24</v>
      </c>
      <c r="W128" s="8" t="s">
        <v>24</v>
      </c>
      <c r="X128" s="137"/>
      <c r="Y128" s="134"/>
      <c r="Z128" s="18">
        <v>80</v>
      </c>
      <c r="AA128" s="8">
        <v>81</v>
      </c>
      <c r="AB128" s="8">
        <v>79</v>
      </c>
      <c r="AC128" s="8" t="s">
        <v>24</v>
      </c>
      <c r="AD128" s="8" t="s">
        <v>24</v>
      </c>
      <c r="AE128" s="8">
        <f t="shared" ref="AE128" si="4464">ROUND((((Z128)+(2*AA128)+(3*AB128))/6),0)</f>
        <v>80</v>
      </c>
      <c r="AF128" s="8">
        <f t="shared" si="3692"/>
        <v>40</v>
      </c>
      <c r="AG128" s="8" t="s">
        <v>24</v>
      </c>
      <c r="AH128" s="8" t="s">
        <v>24</v>
      </c>
      <c r="AI128" s="137"/>
      <c r="AJ128" s="134"/>
      <c r="AK128" s="7">
        <v>75</v>
      </c>
      <c r="AL128" s="7">
        <v>75</v>
      </c>
      <c r="AM128" s="7">
        <v>75</v>
      </c>
      <c r="AN128" s="8" t="s">
        <v>24</v>
      </c>
      <c r="AO128" s="8" t="s">
        <v>24</v>
      </c>
      <c r="AP128" s="8">
        <f t="shared" ref="AP128" si="4465">ROUND((((AK128)+(2*AL128)+(3*AM128))/6),0)</f>
        <v>75</v>
      </c>
      <c r="AQ128" s="8">
        <f t="shared" si="3694"/>
        <v>38</v>
      </c>
      <c r="AR128" s="8" t="s">
        <v>24</v>
      </c>
      <c r="AS128" s="8" t="s">
        <v>24</v>
      </c>
      <c r="AT128" s="137"/>
      <c r="AU128" s="140"/>
      <c r="AV128" s="18">
        <v>80</v>
      </c>
      <c r="AW128" s="18">
        <v>80</v>
      </c>
      <c r="AX128" s="18">
        <v>80</v>
      </c>
      <c r="AY128" s="8" t="s">
        <v>24</v>
      </c>
      <c r="AZ128" s="8" t="s">
        <v>24</v>
      </c>
      <c r="BA128" s="8">
        <f t="shared" ref="BA128" si="4466">ROUND((((AV128)+(2*AW128)+(3*AX128))/6),0)</f>
        <v>80</v>
      </c>
      <c r="BB128" s="8">
        <f t="shared" si="3385"/>
        <v>8</v>
      </c>
      <c r="BC128" s="8" t="s">
        <v>24</v>
      </c>
      <c r="BD128" s="8" t="s">
        <v>24</v>
      </c>
      <c r="BE128" s="137"/>
      <c r="BF128" s="134"/>
      <c r="BG128" s="7">
        <v>78</v>
      </c>
      <c r="BH128" s="8">
        <v>78</v>
      </c>
      <c r="BI128" s="8">
        <v>78</v>
      </c>
      <c r="BJ128" s="8" t="s">
        <v>24</v>
      </c>
      <c r="BK128" s="8" t="s">
        <v>24</v>
      </c>
      <c r="BL128" s="8">
        <f t="shared" ref="BL128" si="4467">ROUND((((BG128)+(2*BH128)+(3*BI128))/6),0)</f>
        <v>78</v>
      </c>
      <c r="BM128" s="8">
        <f t="shared" si="3387"/>
        <v>39</v>
      </c>
      <c r="BN128" s="8" t="s">
        <v>24</v>
      </c>
      <c r="BO128" s="8" t="s">
        <v>24</v>
      </c>
      <c r="BP128" s="137"/>
      <c r="BQ128" s="134"/>
      <c r="BR128" s="18"/>
      <c r="BS128" s="8"/>
      <c r="BT128" s="8"/>
      <c r="BU128" s="8" t="s">
        <v>24</v>
      </c>
      <c r="BV128" s="8" t="s">
        <v>24</v>
      </c>
      <c r="BW128" s="8">
        <v>80</v>
      </c>
      <c r="BX128" s="8">
        <f t="shared" si="3805"/>
        <v>40</v>
      </c>
      <c r="BY128" s="8" t="s">
        <v>24</v>
      </c>
      <c r="BZ128" s="8" t="s">
        <v>24</v>
      </c>
      <c r="CA128" s="137"/>
      <c r="CB128" s="134"/>
      <c r="CC128" s="7">
        <v>80</v>
      </c>
      <c r="CD128" s="7">
        <v>80</v>
      </c>
      <c r="CE128" s="7">
        <v>84</v>
      </c>
      <c r="CF128" s="8" t="s">
        <v>24</v>
      </c>
      <c r="CG128" s="8" t="s">
        <v>24</v>
      </c>
      <c r="CH128" s="8">
        <f t="shared" ref="CH128" si="4468">ROUND((((CC128)+(2*CD128)+(3*CE128))/6),0)</f>
        <v>82</v>
      </c>
      <c r="CI128" s="8">
        <f t="shared" si="3390"/>
        <v>8</v>
      </c>
      <c r="CJ128" s="8" t="s">
        <v>24</v>
      </c>
      <c r="CK128" s="8" t="s">
        <v>24</v>
      </c>
      <c r="CL128" s="137"/>
      <c r="CM128" s="134"/>
      <c r="CN128" s="18">
        <v>77</v>
      </c>
      <c r="CO128" s="8">
        <v>77</v>
      </c>
      <c r="CP128" s="8">
        <v>78</v>
      </c>
      <c r="CQ128" s="8" t="s">
        <v>24</v>
      </c>
      <c r="CR128" s="8" t="s">
        <v>24</v>
      </c>
      <c r="CS128" s="8">
        <f t="shared" ref="CS128" si="4469">ROUND((((CN128)+(2*CO128)+(3*CP128))/6),0)</f>
        <v>78</v>
      </c>
      <c r="CT128" s="8">
        <f t="shared" si="3808"/>
        <v>16</v>
      </c>
      <c r="CU128" s="8" t="s">
        <v>24</v>
      </c>
      <c r="CV128" s="8" t="s">
        <v>24</v>
      </c>
      <c r="CW128" s="137"/>
      <c r="CX128" s="140"/>
      <c r="CY128" s="7">
        <v>78</v>
      </c>
      <c r="CZ128" s="8">
        <v>77</v>
      </c>
      <c r="DA128" s="8">
        <v>78</v>
      </c>
      <c r="DB128" s="8" t="s">
        <v>24</v>
      </c>
      <c r="DC128" s="8" t="s">
        <v>24</v>
      </c>
      <c r="DD128" s="8">
        <f t="shared" ref="DD128" si="4470">ROUND((((CY128)+(2*CZ128)+(3*DA128))/6),0)</f>
        <v>78</v>
      </c>
      <c r="DE128" s="8">
        <f t="shared" si="3701"/>
        <v>16</v>
      </c>
      <c r="DF128" s="8" t="s">
        <v>24</v>
      </c>
      <c r="DG128" s="8" t="s">
        <v>24</v>
      </c>
      <c r="DH128" s="137"/>
      <c r="DI128" s="140"/>
      <c r="DJ128" s="18">
        <v>87</v>
      </c>
      <c r="DK128" s="8">
        <v>86</v>
      </c>
      <c r="DL128" s="8">
        <v>87</v>
      </c>
      <c r="DM128" s="8" t="s">
        <v>24</v>
      </c>
      <c r="DN128" s="8" t="s">
        <v>24</v>
      </c>
      <c r="DO128" s="8">
        <f t="shared" ref="DO128" si="4471">ROUND((((DJ128)+(2*DK128)+(3*DL128))/6),0)</f>
        <v>87</v>
      </c>
      <c r="DP128" s="8">
        <f t="shared" ref="DP128" si="4472">ROUND(DO128*0.2,0)</f>
        <v>17</v>
      </c>
      <c r="DQ128" s="8" t="s">
        <v>24</v>
      </c>
      <c r="DR128" s="8" t="s">
        <v>24</v>
      </c>
      <c r="DS128" s="137"/>
      <c r="DT128" s="140"/>
      <c r="DU128" s="7">
        <v>76</v>
      </c>
      <c r="DV128" s="7">
        <v>76</v>
      </c>
      <c r="DW128" s="7">
        <v>76</v>
      </c>
      <c r="DX128" s="8" t="s">
        <v>24</v>
      </c>
      <c r="DY128" s="8" t="s">
        <v>24</v>
      </c>
      <c r="DZ128" s="8">
        <f t="shared" ref="DZ128" si="4473">ROUND((((DU128)+(2*DV128)+(3*DW128))/6),0)</f>
        <v>76</v>
      </c>
      <c r="EA128" s="8">
        <f t="shared" ref="EA128" si="4474">ROUND(DZ128*0.15,0)</f>
        <v>11</v>
      </c>
      <c r="EB128" s="8" t="s">
        <v>24</v>
      </c>
      <c r="EC128" s="8" t="s">
        <v>24</v>
      </c>
      <c r="ED128" s="137"/>
      <c r="EE128" s="140"/>
      <c r="EF128" s="18">
        <v>78</v>
      </c>
      <c r="EG128" s="8">
        <v>78</v>
      </c>
      <c r="EH128" s="8">
        <v>78</v>
      </c>
      <c r="EI128" s="8" t="s">
        <v>24</v>
      </c>
      <c r="EJ128" s="8" t="s">
        <v>24</v>
      </c>
      <c r="EK128" s="8">
        <f t="shared" ref="EK128" si="4475">ROUND((((EF128)+(2*EG128)+(3*EH128))/6),0)</f>
        <v>78</v>
      </c>
      <c r="EL128" s="8">
        <f t="shared" si="3813"/>
        <v>23</v>
      </c>
      <c r="EM128" s="8" t="s">
        <v>24</v>
      </c>
      <c r="EN128" s="8" t="s">
        <v>24</v>
      </c>
      <c r="EO128" s="152"/>
      <c r="EP128" s="134"/>
      <c r="EQ128" s="7">
        <v>79</v>
      </c>
      <c r="ER128" s="7">
        <v>79</v>
      </c>
      <c r="ES128" s="7">
        <v>79</v>
      </c>
      <c r="ET128" s="8" t="s">
        <v>24</v>
      </c>
      <c r="EU128" s="8" t="s">
        <v>24</v>
      </c>
      <c r="EV128" s="8">
        <f t="shared" ref="EV128" si="4476">ROUND((((EQ128)+(2*ER128)+(3*ES128))/6),0)</f>
        <v>79</v>
      </c>
      <c r="EW128" s="8">
        <f t="shared" ref="EW128" si="4477">ROUND(EV128*0.2,0)</f>
        <v>16</v>
      </c>
      <c r="EX128" s="8" t="s">
        <v>24</v>
      </c>
      <c r="EY128" s="8" t="s">
        <v>24</v>
      </c>
      <c r="EZ128" s="137"/>
      <c r="FA128" s="134"/>
      <c r="FB128" s="66">
        <v>78.02</v>
      </c>
      <c r="FC128" s="29">
        <v>77.5</v>
      </c>
      <c r="FD128" s="29">
        <v>78.52</v>
      </c>
      <c r="FE128" s="8" t="s">
        <v>24</v>
      </c>
      <c r="FF128" s="8" t="s">
        <v>24</v>
      </c>
      <c r="FG128" s="8">
        <f t="shared" ref="FG128" si="4478">ROUND((((FB128)+(2*FC128)+(3*FD128))/6),0)</f>
        <v>78</v>
      </c>
      <c r="FH128" s="8">
        <f t="shared" ref="FH128" si="4479">ROUND(FG128*0.5,0)</f>
        <v>39</v>
      </c>
      <c r="FI128" s="8" t="s">
        <v>24</v>
      </c>
      <c r="FJ128" s="8" t="s">
        <v>24</v>
      </c>
      <c r="FK128" s="137"/>
      <c r="FL128" s="134"/>
      <c r="FM128" s="74">
        <v>78.400000000000006</v>
      </c>
      <c r="FN128" s="29">
        <v>78</v>
      </c>
      <c r="FO128" s="29">
        <v>78</v>
      </c>
      <c r="FP128" s="8" t="s">
        <v>24</v>
      </c>
      <c r="FQ128" s="8" t="s">
        <v>24</v>
      </c>
      <c r="FR128" s="8">
        <f t="shared" ref="FR128" si="4480">ROUND((((FM128)+(2*FN128)+(3*FO128))/6),0)</f>
        <v>78</v>
      </c>
      <c r="FS128" s="8">
        <f t="shared" ref="FS128" si="4481">ROUND(FR128*0.4,0)</f>
        <v>31</v>
      </c>
      <c r="FT128" s="8" t="s">
        <v>24</v>
      </c>
      <c r="FU128" s="8" t="s">
        <v>24</v>
      </c>
      <c r="FV128" s="137"/>
      <c r="FW128" s="134"/>
      <c r="FX128" s="18">
        <v>80</v>
      </c>
      <c r="FY128" s="18">
        <v>78</v>
      </c>
      <c r="FZ128" s="18">
        <v>80</v>
      </c>
      <c r="GA128" s="8" t="s">
        <v>24</v>
      </c>
      <c r="GB128" s="8" t="s">
        <v>24</v>
      </c>
      <c r="GC128" s="8">
        <f t="shared" ref="GC128" si="4482">ROUND((((FX128)+(2*FY128)+(3*FZ128))/6),0)</f>
        <v>79</v>
      </c>
      <c r="GD128" s="8">
        <f t="shared" ref="GD128" si="4483">ROUND(GC128*0.5,0)</f>
        <v>40</v>
      </c>
      <c r="GE128" s="8" t="s">
        <v>24</v>
      </c>
      <c r="GF128" s="8" t="s">
        <v>24</v>
      </c>
      <c r="GG128" s="137"/>
      <c r="GH128" s="134"/>
      <c r="GI128" s="143"/>
      <c r="GJ128" s="146"/>
      <c r="GK128" s="149"/>
      <c r="GL128" s="149"/>
      <c r="GM128" s="149"/>
      <c r="GN128" s="149"/>
      <c r="GO128" s="128"/>
      <c r="GP128" s="131"/>
      <c r="GQ128" s="131"/>
      <c r="GR128" s="128"/>
    </row>
    <row r="129" spans="1:200" ht="15.75" customHeight="1" thickBot="1" x14ac:dyDescent="0.3">
      <c r="A129" s="156"/>
      <c r="B129" s="159"/>
      <c r="C129" s="12" t="s">
        <v>5</v>
      </c>
      <c r="D129" s="19">
        <v>80</v>
      </c>
      <c r="E129" s="20">
        <v>77</v>
      </c>
      <c r="F129" s="20">
        <v>79</v>
      </c>
      <c r="G129" s="26" t="s">
        <v>24</v>
      </c>
      <c r="H129" s="20" t="s">
        <v>24</v>
      </c>
      <c r="I129" s="20" t="s">
        <v>24</v>
      </c>
      <c r="J129" s="20" t="s">
        <v>24</v>
      </c>
      <c r="K129" s="20">
        <f t="shared" ref="K129" si="4484">ROUND((((D129)+(2*E129)+(3*F129))/6),0)</f>
        <v>79</v>
      </c>
      <c r="L129" s="20">
        <f t="shared" si="3714"/>
        <v>28</v>
      </c>
      <c r="M129" s="138"/>
      <c r="N129" s="135"/>
      <c r="O129" s="7">
        <v>85</v>
      </c>
      <c r="P129" s="7">
        <v>85</v>
      </c>
      <c r="Q129" s="7">
        <v>80</v>
      </c>
      <c r="R129" s="20" t="s">
        <v>24</v>
      </c>
      <c r="S129" s="20" t="s">
        <v>24</v>
      </c>
      <c r="T129" s="20" t="s">
        <v>24</v>
      </c>
      <c r="U129" s="20" t="s">
        <v>24</v>
      </c>
      <c r="V129" s="20">
        <f t="shared" ref="V129" si="4485">ROUND((((O129)+(2*P129)+(3*Q129))/6),0)</f>
        <v>83</v>
      </c>
      <c r="W129" s="20">
        <f t="shared" si="3403"/>
        <v>42</v>
      </c>
      <c r="X129" s="138"/>
      <c r="Y129" s="135"/>
      <c r="Z129" s="19">
        <v>77</v>
      </c>
      <c r="AA129" s="20">
        <v>74</v>
      </c>
      <c r="AB129" s="20">
        <v>78</v>
      </c>
      <c r="AC129" s="20" t="s">
        <v>24</v>
      </c>
      <c r="AD129" s="20" t="s">
        <v>24</v>
      </c>
      <c r="AE129" s="20" t="s">
        <v>24</v>
      </c>
      <c r="AF129" s="20" t="s">
        <v>24</v>
      </c>
      <c r="AG129" s="20">
        <f t="shared" ref="AG129" si="4486">ROUND((((Z129)+(2*AA129)+(3*AB129))/6),0)</f>
        <v>77</v>
      </c>
      <c r="AH129" s="20">
        <f t="shared" si="3717"/>
        <v>15</v>
      </c>
      <c r="AI129" s="138"/>
      <c r="AJ129" s="135"/>
      <c r="AK129" s="21">
        <v>65</v>
      </c>
      <c r="AL129" s="21">
        <v>75</v>
      </c>
      <c r="AM129" s="21">
        <v>75</v>
      </c>
      <c r="AN129" s="20" t="s">
        <v>24</v>
      </c>
      <c r="AO129" s="20" t="s">
        <v>24</v>
      </c>
      <c r="AP129" s="20" t="s">
        <v>24</v>
      </c>
      <c r="AQ129" s="20" t="s">
        <v>24</v>
      </c>
      <c r="AR129" s="20">
        <f t="shared" ref="AR129" si="4487">ROUND((((AK129)+(2*AL129)+(3*AM129))/6),0)</f>
        <v>73</v>
      </c>
      <c r="AS129" s="20">
        <f t="shared" si="3719"/>
        <v>15</v>
      </c>
      <c r="AT129" s="138"/>
      <c r="AU129" s="141"/>
      <c r="AV129" s="18">
        <v>80</v>
      </c>
      <c r="AW129" s="18">
        <v>75</v>
      </c>
      <c r="AX129" s="18">
        <v>80</v>
      </c>
      <c r="AY129" s="20" t="s">
        <v>24</v>
      </c>
      <c r="AZ129" s="20" t="s">
        <v>24</v>
      </c>
      <c r="BA129" s="20" t="s">
        <v>24</v>
      </c>
      <c r="BB129" s="20" t="s">
        <v>24</v>
      </c>
      <c r="BC129" s="20">
        <f t="shared" ref="BC129" si="4488">ROUND((((AV129)+(2*AW129)+(3*AX129))/6),0)</f>
        <v>78</v>
      </c>
      <c r="BD129" s="20">
        <f t="shared" si="3407"/>
        <v>16</v>
      </c>
      <c r="BE129" s="138"/>
      <c r="BF129" s="135"/>
      <c r="BG129" s="21">
        <v>78</v>
      </c>
      <c r="BH129" s="20">
        <v>78</v>
      </c>
      <c r="BI129" s="20">
        <v>78</v>
      </c>
      <c r="BJ129" s="23" t="s">
        <v>24</v>
      </c>
      <c r="BK129" s="23" t="s">
        <v>24</v>
      </c>
      <c r="BL129" s="23" t="s">
        <v>24</v>
      </c>
      <c r="BM129" s="23" t="s">
        <v>24</v>
      </c>
      <c r="BN129" s="23">
        <f t="shared" ref="BN129" si="4489">ROUND((((BG129)+(2*BH129)+(3*BI129))/6),0)</f>
        <v>78</v>
      </c>
      <c r="BO129" s="23">
        <f t="shared" si="3409"/>
        <v>23</v>
      </c>
      <c r="BP129" s="138"/>
      <c r="BQ129" s="135"/>
      <c r="BR129" s="19"/>
      <c r="BS129" s="20"/>
      <c r="BT129" s="20"/>
      <c r="BU129" s="23" t="s">
        <v>24</v>
      </c>
      <c r="BV129" s="23" t="s">
        <v>24</v>
      </c>
      <c r="BW129" s="23" t="s">
        <v>24</v>
      </c>
      <c r="BX129" s="23" t="s">
        <v>24</v>
      </c>
      <c r="BY129" s="23">
        <v>80</v>
      </c>
      <c r="BZ129" s="23">
        <f t="shared" si="3828"/>
        <v>32</v>
      </c>
      <c r="CA129" s="138"/>
      <c r="CB129" s="135"/>
      <c r="CC129" s="7">
        <v>80</v>
      </c>
      <c r="CD129" s="7">
        <v>80</v>
      </c>
      <c r="CE129" s="7">
        <v>82</v>
      </c>
      <c r="CF129" s="23" t="s">
        <v>24</v>
      </c>
      <c r="CG129" s="23" t="s">
        <v>24</v>
      </c>
      <c r="CH129" s="23" t="s">
        <v>24</v>
      </c>
      <c r="CI129" s="23" t="s">
        <v>24</v>
      </c>
      <c r="CJ129" s="23">
        <f t="shared" ref="CJ129" si="4490">ROUND((((CC129)+(2*CD129)+(3*CE129))/6),0)</f>
        <v>81</v>
      </c>
      <c r="CK129" s="23">
        <f t="shared" si="3412"/>
        <v>8</v>
      </c>
      <c r="CL129" s="138"/>
      <c r="CM129" s="135"/>
      <c r="CN129" s="19">
        <v>80</v>
      </c>
      <c r="CO129" s="20">
        <v>82</v>
      </c>
      <c r="CP129" s="20">
        <v>80</v>
      </c>
      <c r="CQ129" s="23" t="s">
        <v>24</v>
      </c>
      <c r="CR129" s="23" t="s">
        <v>24</v>
      </c>
      <c r="CS129" s="23" t="s">
        <v>24</v>
      </c>
      <c r="CT129" s="23" t="s">
        <v>24</v>
      </c>
      <c r="CU129" s="23">
        <f t="shared" ref="CU129" si="4491">ROUND((((CN129)+(2*CO129)+(3*CP129))/6),0)</f>
        <v>81</v>
      </c>
      <c r="CV129" s="23">
        <f t="shared" si="3831"/>
        <v>8</v>
      </c>
      <c r="CW129" s="138"/>
      <c r="CX129" s="141"/>
      <c r="CY129" s="21">
        <v>75</v>
      </c>
      <c r="CZ129" s="20">
        <v>80</v>
      </c>
      <c r="DA129" s="20">
        <v>78</v>
      </c>
      <c r="DB129" s="23" t="s">
        <v>24</v>
      </c>
      <c r="DC129" s="23" t="s">
        <v>24</v>
      </c>
      <c r="DD129" s="23" t="s">
        <v>24</v>
      </c>
      <c r="DE129" s="23" t="s">
        <v>24</v>
      </c>
      <c r="DF129" s="23">
        <f t="shared" ref="DF129" si="4492">ROUND((((CY129)+(2*CZ129)+(3*DA129))/6),0)</f>
        <v>78</v>
      </c>
      <c r="DG129" s="23">
        <f t="shared" si="3726"/>
        <v>8</v>
      </c>
      <c r="DH129" s="138"/>
      <c r="DI129" s="141"/>
      <c r="DJ129" s="19">
        <v>87</v>
      </c>
      <c r="DK129" s="20">
        <v>86</v>
      </c>
      <c r="DL129" s="20">
        <v>87</v>
      </c>
      <c r="DM129" s="20" t="s">
        <v>24</v>
      </c>
      <c r="DN129" s="20" t="s">
        <v>24</v>
      </c>
      <c r="DO129" s="20" t="s">
        <v>24</v>
      </c>
      <c r="DP129" s="20" t="s">
        <v>24</v>
      </c>
      <c r="DQ129" s="20">
        <f t="shared" ref="DQ129" si="4493">ROUND((((DJ129)+(2*DK129)+(3*DL129))/6),0)</f>
        <v>87</v>
      </c>
      <c r="DR129" s="20">
        <f t="shared" ref="DR129" si="4494">ROUND(DQ129*0.3,0)</f>
        <v>26</v>
      </c>
      <c r="DS129" s="138"/>
      <c r="DT129" s="141"/>
      <c r="DU129" s="21">
        <v>75</v>
      </c>
      <c r="DV129" s="21">
        <v>75</v>
      </c>
      <c r="DW129" s="21">
        <v>75</v>
      </c>
      <c r="DX129" s="20" t="s">
        <v>24</v>
      </c>
      <c r="DY129" s="20" t="s">
        <v>24</v>
      </c>
      <c r="DZ129" s="20" t="s">
        <v>24</v>
      </c>
      <c r="EA129" s="20" t="s">
        <v>24</v>
      </c>
      <c r="EB129" s="20">
        <f t="shared" ref="EB129" si="4495">ROUND((((DU129)+(2*DV129)+(3*DW129))/6),0)</f>
        <v>75</v>
      </c>
      <c r="EC129" s="20">
        <f t="shared" ref="EC129" si="4496">ROUND(EB129*0.05,0)</f>
        <v>4</v>
      </c>
      <c r="ED129" s="138"/>
      <c r="EE129" s="141"/>
      <c r="EF129" s="19">
        <v>80</v>
      </c>
      <c r="EG129" s="20">
        <v>80</v>
      </c>
      <c r="EH129" s="20">
        <v>80</v>
      </c>
      <c r="EI129" s="20" t="s">
        <v>24</v>
      </c>
      <c r="EJ129" s="20" t="s">
        <v>24</v>
      </c>
      <c r="EK129" s="20" t="s">
        <v>24</v>
      </c>
      <c r="EL129" s="20" t="s">
        <v>24</v>
      </c>
      <c r="EM129" s="20">
        <f t="shared" ref="EM129" si="4497">ROUND((((EF129)+(2*EG129)+(3*EH129))/6),0)</f>
        <v>80</v>
      </c>
      <c r="EN129" s="20">
        <f t="shared" si="3836"/>
        <v>8</v>
      </c>
      <c r="EO129" s="153"/>
      <c r="EP129" s="135"/>
      <c r="EQ129" s="21">
        <v>79</v>
      </c>
      <c r="ER129" s="21">
        <v>79</v>
      </c>
      <c r="ES129" s="21">
        <v>79</v>
      </c>
      <c r="ET129" s="20" t="s">
        <v>24</v>
      </c>
      <c r="EU129" s="20" t="s">
        <v>24</v>
      </c>
      <c r="EV129" s="20" t="s">
        <v>24</v>
      </c>
      <c r="EW129" s="20" t="s">
        <v>24</v>
      </c>
      <c r="EX129" s="20">
        <f t="shared" ref="EX129" si="4498">ROUND((((EQ129)+(2*ER129)+(3*ES129))/6),0)</f>
        <v>79</v>
      </c>
      <c r="EY129" s="20">
        <f t="shared" ref="EY129" si="4499">ROUND(EX129*0.1,0)</f>
        <v>8</v>
      </c>
      <c r="EZ129" s="138"/>
      <c r="FA129" s="135"/>
      <c r="FB129" s="67">
        <v>80.400000000000006</v>
      </c>
      <c r="FC129" s="68">
        <v>80</v>
      </c>
      <c r="FD129" s="68">
        <v>80.95</v>
      </c>
      <c r="FE129" s="20" t="s">
        <v>24</v>
      </c>
      <c r="FF129" s="20" t="s">
        <v>24</v>
      </c>
      <c r="FG129" s="20" t="s">
        <v>24</v>
      </c>
      <c r="FH129" s="20" t="s">
        <v>24</v>
      </c>
      <c r="FI129" s="20">
        <f t="shared" ref="FI129" si="4500">ROUND((((FB129)+(2*FC129)+(3*FD129))/6),0)</f>
        <v>81</v>
      </c>
      <c r="FJ129" s="20">
        <f t="shared" ref="FJ129" si="4501">ROUND(FI129*0.2,0)</f>
        <v>16</v>
      </c>
      <c r="FK129" s="138"/>
      <c r="FL129" s="135"/>
      <c r="FM129" s="75">
        <v>77.8</v>
      </c>
      <c r="FN129" s="68">
        <v>78</v>
      </c>
      <c r="FO129" s="68">
        <v>78</v>
      </c>
      <c r="FP129" s="20" t="s">
        <v>24</v>
      </c>
      <c r="FQ129" s="20" t="s">
        <v>24</v>
      </c>
      <c r="FR129" s="20" t="s">
        <v>24</v>
      </c>
      <c r="FS129" s="20" t="s">
        <v>24</v>
      </c>
      <c r="FT129" s="20">
        <f t="shared" ref="FT129" si="4502">ROUND((((FM129)+(2*FN129)+(3*FO129))/6),0)</f>
        <v>78</v>
      </c>
      <c r="FU129" s="20">
        <f t="shared" ref="FU129" si="4503">ROUND(FT129*0.2,0)</f>
        <v>16</v>
      </c>
      <c r="FV129" s="138"/>
      <c r="FW129" s="135"/>
      <c r="FX129" s="18">
        <v>80</v>
      </c>
      <c r="FY129" s="18">
        <v>78</v>
      </c>
      <c r="FZ129" s="18">
        <v>80</v>
      </c>
      <c r="GA129" s="20" t="s">
        <v>24</v>
      </c>
      <c r="GB129" s="20" t="s">
        <v>24</v>
      </c>
      <c r="GC129" s="20" t="s">
        <v>24</v>
      </c>
      <c r="GD129" s="20" t="s">
        <v>24</v>
      </c>
      <c r="GE129" s="20">
        <f t="shared" ref="GE129" si="4504">ROUND((((FX129)+(2*FY129)+(3*FZ129))/6),0)</f>
        <v>79</v>
      </c>
      <c r="GF129" s="20">
        <f t="shared" ref="GF129" si="4505">ROUND(GE129*0.2,0)</f>
        <v>16</v>
      </c>
      <c r="GG129" s="138"/>
      <c r="GH129" s="135"/>
      <c r="GI129" s="144"/>
      <c r="GJ129" s="147"/>
      <c r="GK129" s="150"/>
      <c r="GL129" s="150"/>
      <c r="GM129" s="150"/>
      <c r="GN129" s="150"/>
      <c r="GO129" s="129"/>
      <c r="GP129" s="132"/>
      <c r="GQ129" s="132"/>
      <c r="GR129" s="129"/>
    </row>
    <row r="130" spans="1:200" ht="15.75" customHeight="1" thickBot="1" x14ac:dyDescent="0.3">
      <c r="A130" s="154">
        <v>42</v>
      </c>
      <c r="B130" s="157" t="s">
        <v>118</v>
      </c>
      <c r="C130" s="10" t="s">
        <v>3</v>
      </c>
      <c r="D130" s="16">
        <v>81</v>
      </c>
      <c r="E130" s="6">
        <v>81</v>
      </c>
      <c r="F130" s="6">
        <v>62</v>
      </c>
      <c r="G130" s="26">
        <f t="shared" si="4122"/>
        <v>72</v>
      </c>
      <c r="H130" s="6">
        <f t="shared" ref="H130" si="4506">ROUND(G130*0.4,0)</f>
        <v>29</v>
      </c>
      <c r="I130" s="6" t="s">
        <v>24</v>
      </c>
      <c r="J130" s="6" t="s">
        <v>24</v>
      </c>
      <c r="K130" s="6" t="s">
        <v>24</v>
      </c>
      <c r="L130" s="6" t="s">
        <v>24</v>
      </c>
      <c r="M130" s="136">
        <f t="shared" ref="M130" si="4507">H130+J131+L132</f>
        <v>77</v>
      </c>
      <c r="N130" s="133" t="str">
        <f t="shared" ref="N130" si="4508">IF(M130&gt;=75,"T","TT")</f>
        <v>T</v>
      </c>
      <c r="O130" s="17">
        <v>80</v>
      </c>
      <c r="P130" s="6">
        <v>75</v>
      </c>
      <c r="Q130" s="6">
        <v>65</v>
      </c>
      <c r="R130" s="6">
        <f t="shared" ref="R130" si="4509">ROUND((((O130)+(2*P130)+(3*Q130))/6),0)</f>
        <v>71</v>
      </c>
      <c r="S130" s="6">
        <f t="shared" ref="S130" si="4510">ROUND(R130*0.4,0)</f>
        <v>28</v>
      </c>
      <c r="T130" s="6" t="s">
        <v>24</v>
      </c>
      <c r="U130" s="6" t="s">
        <v>24</v>
      </c>
      <c r="V130" s="6" t="s">
        <v>24</v>
      </c>
      <c r="W130" s="6" t="s">
        <v>24</v>
      </c>
      <c r="X130" s="136">
        <f t="shared" ref="X130" si="4511">S130+U131+W132</f>
        <v>76</v>
      </c>
      <c r="Y130" s="133" t="str">
        <f t="shared" ref="Y130" si="4512">IF(X130&gt;=75,"T","TT")</f>
        <v>T</v>
      </c>
      <c r="Z130" s="16">
        <v>80</v>
      </c>
      <c r="AA130" s="6">
        <v>79</v>
      </c>
      <c r="AB130" s="6">
        <v>60</v>
      </c>
      <c r="AC130" s="6">
        <f t="shared" ref="AC130" si="4513">ROUND((((Z130)+(2*AA130)+(3*AB130))/6),0)</f>
        <v>70</v>
      </c>
      <c r="AD130" s="6">
        <f t="shared" ref="AD130" si="4514">ROUND(AC130*0.3,0)</f>
        <v>21</v>
      </c>
      <c r="AE130" s="6" t="s">
        <v>24</v>
      </c>
      <c r="AF130" s="6" t="s">
        <v>24</v>
      </c>
      <c r="AG130" s="6" t="s">
        <v>24</v>
      </c>
      <c r="AH130" s="6" t="s">
        <v>24</v>
      </c>
      <c r="AI130" s="136">
        <f t="shared" ref="AI130" si="4515">AD130+AF131+AH132</f>
        <v>77</v>
      </c>
      <c r="AJ130" s="133" t="str">
        <f t="shared" ref="AJ130" si="4516">IF(AI130&gt;=75,"T","TT")</f>
        <v>T</v>
      </c>
      <c r="AK130" s="17">
        <v>60</v>
      </c>
      <c r="AL130" s="6">
        <v>57</v>
      </c>
      <c r="AM130" s="6">
        <v>76</v>
      </c>
      <c r="AN130" s="6">
        <f t="shared" ref="AN130" si="4517">ROUND((((AK130)+(2*AL130)+(3*AM130))/6),0)</f>
        <v>67</v>
      </c>
      <c r="AO130" s="6">
        <f t="shared" ref="AO130" si="4518">ROUND(AN130*0.3,0)</f>
        <v>20</v>
      </c>
      <c r="AP130" s="6" t="s">
        <v>24</v>
      </c>
      <c r="AQ130" s="6" t="s">
        <v>24</v>
      </c>
      <c r="AR130" s="6" t="s">
        <v>24</v>
      </c>
      <c r="AS130" s="6" t="s">
        <v>24</v>
      </c>
      <c r="AT130" s="136">
        <f t="shared" ref="AT130" si="4519">AO130+AQ131+AS132</f>
        <v>76</v>
      </c>
      <c r="AU130" s="133" t="str">
        <f t="shared" ref="AU130" si="4520">IF(AT130&gt;=75,"T","TT")</f>
        <v>T</v>
      </c>
      <c r="AV130" s="16">
        <v>79</v>
      </c>
      <c r="AW130" s="16">
        <v>79</v>
      </c>
      <c r="AX130" s="6">
        <v>64</v>
      </c>
      <c r="AY130" s="6">
        <f t="shared" ref="AY130" si="4521">ROUND((((AV130)+(2*AW130)+(3*AX130))/6),0)</f>
        <v>72</v>
      </c>
      <c r="AZ130" s="6">
        <f t="shared" ref="AZ130" si="4522">ROUND(AY130*0.7,0)</f>
        <v>50</v>
      </c>
      <c r="BA130" s="6" t="s">
        <v>24</v>
      </c>
      <c r="BB130" s="6" t="s">
        <v>24</v>
      </c>
      <c r="BC130" s="6" t="s">
        <v>24</v>
      </c>
      <c r="BD130" s="6" t="s">
        <v>24</v>
      </c>
      <c r="BE130" s="136">
        <f t="shared" ref="BE130" si="4523">AZ130+BB131+BD132</f>
        <v>73</v>
      </c>
      <c r="BF130" s="133" t="str">
        <f t="shared" ref="BF130" si="4524">IF(BE130&gt;=70,"T","TT")</f>
        <v>T</v>
      </c>
      <c r="BG130" s="17">
        <v>81</v>
      </c>
      <c r="BH130" s="6">
        <v>79</v>
      </c>
      <c r="BI130" s="6">
        <v>65</v>
      </c>
      <c r="BJ130" s="6">
        <f t="shared" ref="BJ130" si="4525">ROUND((((BG130)+(2*BH130)+(3*BI130))/6),0)</f>
        <v>72</v>
      </c>
      <c r="BK130" s="6">
        <f t="shared" ref="BK130" si="4526">ROUND(BJ130*0.2,0)</f>
        <v>14</v>
      </c>
      <c r="BL130" s="6" t="s">
        <v>24</v>
      </c>
      <c r="BM130" s="6" t="s">
        <v>24</v>
      </c>
      <c r="BN130" s="6" t="s">
        <v>24</v>
      </c>
      <c r="BO130" s="6" t="s">
        <v>24</v>
      </c>
      <c r="BP130" s="136">
        <f t="shared" ref="BP130" si="4527">BK130+BM131+BO132</f>
        <v>79</v>
      </c>
      <c r="BQ130" s="133" t="str">
        <f t="shared" ref="BQ130" si="4528">IF(BP130&gt;=75,"T","TT")</f>
        <v>T</v>
      </c>
      <c r="BR130" s="16"/>
      <c r="BS130" s="6"/>
      <c r="BT130" s="6"/>
      <c r="BU130" s="6">
        <v>78</v>
      </c>
      <c r="BV130" s="6">
        <f t="shared" ref="BV130" si="4529">ROUND(BU130*0.1,0)</f>
        <v>8</v>
      </c>
      <c r="BW130" s="6" t="s">
        <v>24</v>
      </c>
      <c r="BX130" s="6" t="s">
        <v>24</v>
      </c>
      <c r="BY130" s="6" t="s">
        <v>24</v>
      </c>
      <c r="BZ130" s="6" t="s">
        <v>24</v>
      </c>
      <c r="CA130" s="136">
        <f t="shared" ref="CA130" si="4530">BV130+BX131+BZ132</f>
        <v>80</v>
      </c>
      <c r="CB130" s="133" t="str">
        <f t="shared" ref="CB130" si="4531">IF(CA130&gt;=75,"T","TT")</f>
        <v>T</v>
      </c>
      <c r="CC130" s="17">
        <v>79</v>
      </c>
      <c r="CD130" s="6">
        <v>80</v>
      </c>
      <c r="CE130" s="6">
        <v>78</v>
      </c>
      <c r="CF130" s="6">
        <f t="shared" ref="CF130" si="4532">ROUND((((CC130)+(2*CD130)+(3*CE130))/6),0)</f>
        <v>79</v>
      </c>
      <c r="CG130" s="6">
        <f t="shared" ref="CG130" si="4533">ROUND(CF130*0.8,0)</f>
        <v>63</v>
      </c>
      <c r="CH130" s="6" t="s">
        <v>24</v>
      </c>
      <c r="CI130" s="6" t="s">
        <v>24</v>
      </c>
      <c r="CJ130" s="6" t="s">
        <v>24</v>
      </c>
      <c r="CK130" s="6" t="s">
        <v>24</v>
      </c>
      <c r="CL130" s="136">
        <f t="shared" ref="CL130" si="4534">CG130+CI131+CK132</f>
        <v>79</v>
      </c>
      <c r="CM130" s="133" t="str">
        <f t="shared" ref="CM130" si="4535">IF(CL130&gt;=75,"T","TT")</f>
        <v>T</v>
      </c>
      <c r="CN130" s="16">
        <v>86</v>
      </c>
      <c r="CO130" s="6">
        <v>84</v>
      </c>
      <c r="CP130" s="6">
        <v>76</v>
      </c>
      <c r="CQ130" s="6">
        <f t="shared" ref="CQ130" si="4536">ROUND((((CN130)+(2*CO130)+(3*CP130))/6),0)</f>
        <v>80</v>
      </c>
      <c r="CR130" s="6">
        <f t="shared" ref="CR130" si="4537">ROUND(CQ130*0.7,0)</f>
        <v>56</v>
      </c>
      <c r="CS130" s="6" t="s">
        <v>24</v>
      </c>
      <c r="CT130" s="6" t="s">
        <v>24</v>
      </c>
      <c r="CU130" s="6" t="s">
        <v>24</v>
      </c>
      <c r="CV130" s="6" t="s">
        <v>24</v>
      </c>
      <c r="CW130" s="136">
        <f t="shared" ref="CW130" si="4538">CR130+CT131+CV132</f>
        <v>80</v>
      </c>
      <c r="CX130" s="133" t="str">
        <f t="shared" ref="CX130" si="4539">IF(CW130&gt;=75,"T","TT")</f>
        <v>T</v>
      </c>
      <c r="CY130" s="17">
        <v>85</v>
      </c>
      <c r="CZ130" s="6">
        <v>95</v>
      </c>
      <c r="DA130" s="6">
        <v>80</v>
      </c>
      <c r="DB130" s="6">
        <f t="shared" ref="DB130" si="4540">ROUND((((CY130)+(2*CZ130)+(3*DA130))/6),0)</f>
        <v>86</v>
      </c>
      <c r="DC130" s="6">
        <f t="shared" ref="DC130" si="4541">ROUND(DB130*0.7,0)</f>
        <v>60</v>
      </c>
      <c r="DD130" s="6" t="s">
        <v>24</v>
      </c>
      <c r="DE130" s="6" t="s">
        <v>24</v>
      </c>
      <c r="DF130" s="6" t="s">
        <v>24</v>
      </c>
      <c r="DG130" s="6" t="s">
        <v>24</v>
      </c>
      <c r="DH130" s="136">
        <f t="shared" ref="DH130" si="4542">DC130+DE131+DG132</f>
        <v>84</v>
      </c>
      <c r="DI130" s="133" t="str">
        <f t="shared" ref="DI130" si="4543">IF(DH130&gt;=75,"T","TT")</f>
        <v>T</v>
      </c>
      <c r="DJ130" s="16">
        <v>83</v>
      </c>
      <c r="DK130" s="6">
        <v>75</v>
      </c>
      <c r="DL130" s="6">
        <v>59</v>
      </c>
      <c r="DM130" s="6">
        <f t="shared" ref="DM130" si="4544">ROUND((((DJ130)+(2*DK130)+(3*DL130))/6),0)</f>
        <v>68</v>
      </c>
      <c r="DN130" s="6">
        <f t="shared" ref="DN130" si="4545">ROUND(DM130*0.5,0)</f>
        <v>34</v>
      </c>
      <c r="DO130" s="6" t="s">
        <v>24</v>
      </c>
      <c r="DP130" s="6" t="s">
        <v>24</v>
      </c>
      <c r="DQ130" s="6" t="s">
        <v>24</v>
      </c>
      <c r="DR130" s="6" t="s">
        <v>24</v>
      </c>
      <c r="DS130" s="136">
        <f t="shared" ref="DS130" si="4546">DN130+DP131+DR132</f>
        <v>77</v>
      </c>
      <c r="DT130" s="133" t="str">
        <f t="shared" ref="DT130" si="4547">IF(DS130&gt;=75,"T","TT")</f>
        <v>T</v>
      </c>
      <c r="DU130" s="17">
        <v>80</v>
      </c>
      <c r="DV130" s="6">
        <v>78</v>
      </c>
      <c r="DW130" s="6">
        <v>55</v>
      </c>
      <c r="DX130" s="6">
        <f t="shared" ref="DX130" si="4548">ROUND((((DU130)+(2*DV130)+(3*DW130))/6),0)</f>
        <v>67</v>
      </c>
      <c r="DY130" s="6">
        <f t="shared" ref="DY130" si="4549">ROUND(DX130*0.8,0)</f>
        <v>54</v>
      </c>
      <c r="DZ130" s="6" t="s">
        <v>24</v>
      </c>
      <c r="EA130" s="6" t="s">
        <v>24</v>
      </c>
      <c r="EB130" s="6" t="s">
        <v>24</v>
      </c>
      <c r="EC130" s="6" t="s">
        <v>24</v>
      </c>
      <c r="ED130" s="136">
        <f t="shared" ref="ED130" si="4550">DY130+EA131+EC132</f>
        <v>70</v>
      </c>
      <c r="EE130" s="139" t="str">
        <f t="shared" ref="EE130" si="4551">IF(ED130&gt;=70,"T","TT")</f>
        <v>T</v>
      </c>
      <c r="EF130" s="16">
        <v>81</v>
      </c>
      <c r="EG130" s="6">
        <v>79</v>
      </c>
      <c r="EH130" s="6">
        <v>60</v>
      </c>
      <c r="EI130" s="6">
        <f t="shared" ref="EI130" si="4552">ROUND((((EF130)+(2*EG130)+(3*EH130))/6),0)</f>
        <v>70</v>
      </c>
      <c r="EJ130" s="6">
        <f t="shared" ref="EJ130" si="4553">ROUND(EI130*0.6,0)</f>
        <v>42</v>
      </c>
      <c r="EK130" s="6" t="s">
        <v>24</v>
      </c>
      <c r="EL130" s="6" t="s">
        <v>24</v>
      </c>
      <c r="EM130" s="6" t="s">
        <v>24</v>
      </c>
      <c r="EN130" s="6" t="s">
        <v>24</v>
      </c>
      <c r="EO130" s="151">
        <f t="shared" ref="EO130" si="4554">EJ130+EL131+EN132</f>
        <v>73</v>
      </c>
      <c r="EP130" s="133" t="str">
        <f t="shared" ref="EP130" si="4555">IF(EO130&gt;=70,"T","TT")</f>
        <v>T</v>
      </c>
      <c r="EQ130" s="17">
        <v>73</v>
      </c>
      <c r="ER130" s="17">
        <v>73</v>
      </c>
      <c r="ES130" s="6">
        <v>61</v>
      </c>
      <c r="ET130" s="6">
        <f t="shared" ref="ET130" si="4556">ROUND((((EQ130)+(2*ER130)+(3*ES130))/6),0)</f>
        <v>67</v>
      </c>
      <c r="EU130" s="6">
        <f t="shared" ref="EU130" si="4557">ROUND(ET130*0.7,0)</f>
        <v>47</v>
      </c>
      <c r="EV130" s="6" t="s">
        <v>24</v>
      </c>
      <c r="EW130" s="6" t="s">
        <v>24</v>
      </c>
      <c r="EX130" s="6" t="s">
        <v>24</v>
      </c>
      <c r="EY130" s="6" t="s">
        <v>24</v>
      </c>
      <c r="EZ130" s="136">
        <f t="shared" ref="EZ130" si="4558">EU130+EW131+EY132</f>
        <v>70</v>
      </c>
      <c r="FA130" s="139" t="str">
        <f t="shared" ref="FA130" si="4559">IF(EZ130&gt;=70,"T","TT")</f>
        <v>T</v>
      </c>
      <c r="FB130" s="71">
        <v>75.5</v>
      </c>
      <c r="FC130" s="26">
        <v>75</v>
      </c>
      <c r="FD130" s="26">
        <v>45</v>
      </c>
      <c r="FE130" s="6">
        <f t="shared" ref="FE130" si="4560">ROUND((((FB130)+(2*FC130)+(3*FD130))/6),0)</f>
        <v>60</v>
      </c>
      <c r="FF130" s="6">
        <f t="shared" ref="FF130" si="4561">ROUND(FE130*0.3,0)</f>
        <v>18</v>
      </c>
      <c r="FG130" s="6" t="s">
        <v>24</v>
      </c>
      <c r="FH130" s="6" t="s">
        <v>24</v>
      </c>
      <c r="FI130" s="6" t="s">
        <v>24</v>
      </c>
      <c r="FJ130" s="6" t="s">
        <v>24</v>
      </c>
      <c r="FK130" s="136">
        <f t="shared" ref="FK130" si="4562">FF130+FH131+FJ132</f>
        <v>75</v>
      </c>
      <c r="FL130" s="139" t="str">
        <f t="shared" ref="FL130" si="4563">IF(FK130&gt;=75,"T","TT")</f>
        <v>T</v>
      </c>
      <c r="FM130" s="76">
        <v>86.3</v>
      </c>
      <c r="FN130" s="26">
        <v>81</v>
      </c>
      <c r="FO130" s="6">
        <v>60</v>
      </c>
      <c r="FP130" s="6">
        <f t="shared" ref="FP130" si="4564">ROUND((((FM130)+(2*FN130)+(3*FO130))/6),0)</f>
        <v>71</v>
      </c>
      <c r="FQ130" s="6">
        <f t="shared" ref="FQ130" si="4565">ROUND(FP130*0.4,0)</f>
        <v>28</v>
      </c>
      <c r="FR130" s="6" t="s">
        <v>24</v>
      </c>
      <c r="FS130" s="6" t="s">
        <v>24</v>
      </c>
      <c r="FT130" s="6" t="s">
        <v>24</v>
      </c>
      <c r="FU130" s="6" t="s">
        <v>24</v>
      </c>
      <c r="FV130" s="136">
        <f t="shared" ref="FV130" si="4566">FQ130+FS131+FU132</f>
        <v>75</v>
      </c>
      <c r="FW130" s="133" t="str">
        <f t="shared" ref="FW130" si="4567">IF(FV130&gt;=75,"T","TT")</f>
        <v>T</v>
      </c>
      <c r="FX130" s="16">
        <v>83</v>
      </c>
      <c r="FY130" s="6">
        <v>80</v>
      </c>
      <c r="FZ130" s="6">
        <v>98</v>
      </c>
      <c r="GA130" s="6">
        <f t="shared" ref="GA130" si="4568">ROUND((((FX130)+(2*FY130)+(3*FZ130))/6),0)</f>
        <v>90</v>
      </c>
      <c r="GB130" s="6">
        <f t="shared" ref="GB130" si="4569">ROUND(GA130*0.3,0)</f>
        <v>27</v>
      </c>
      <c r="GC130" s="6" t="s">
        <v>24</v>
      </c>
      <c r="GD130" s="6" t="s">
        <v>24</v>
      </c>
      <c r="GE130" s="6" t="s">
        <v>24</v>
      </c>
      <c r="GF130" s="6" t="s">
        <v>24</v>
      </c>
      <c r="GG130" s="136">
        <f t="shared" ref="GG130" si="4570">GB130+GD131+GF132</f>
        <v>84</v>
      </c>
      <c r="GH130" s="133" t="str">
        <f t="shared" si="2128"/>
        <v>T</v>
      </c>
      <c r="GI130" s="142">
        <f t="shared" ref="GI130" si="4571">M130+X130+AI130+AT130+BE130+BP130+CA130+CL130+CW130+DH130+DS130+ED130+EO130+EZ130+FK130+FV130+GG130</f>
        <v>1305</v>
      </c>
      <c r="GJ130" s="145">
        <f t="shared" ref="GJ130" si="4572">GI130/17</f>
        <v>76.764705882352942</v>
      </c>
      <c r="GK130" s="148">
        <f t="shared" ref="GK130" si="4573">17-GL130</f>
        <v>17</v>
      </c>
      <c r="GL130" s="148">
        <f t="shared" ref="GL130" si="4574">COUNTIF(C130:GH130,"TT")</f>
        <v>0</v>
      </c>
      <c r="GM130" s="148" t="str">
        <f t="shared" ref="GM130" si="4575">IF(GL130&lt;=3,"N","TN")</f>
        <v>N</v>
      </c>
      <c r="GN130" s="148">
        <f>RANK(GI130,$GI$7:$GI$138,0)</f>
        <v>14</v>
      </c>
      <c r="GO130" s="127" t="str">
        <f t="shared" ref="GO130" si="4576">IF(AND(AI130&gt;=75,AT130&gt;=75,FV130&gt;=75),"YA","TIDAK")</f>
        <v>YA</v>
      </c>
      <c r="GP130" s="130" t="str">
        <f t="shared" ref="GP130" si="4577">IF(AND(BE130&gt;=70,ED130&gt;=70,EO130&gt;=70,EZ130&gt;=70),"YA","TIDAK")</f>
        <v>YA</v>
      </c>
      <c r="GQ130" s="130" t="str">
        <f t="shared" ref="GQ130" si="4578">IF(AND(CL130&gt;=75,CW130&gt;=75,DH130&gt;=75,DS130&gt;=75),"YA","TIDAK")</f>
        <v>YA</v>
      </c>
      <c r="GR130" s="127"/>
    </row>
    <row r="131" spans="1:200" ht="15.75" customHeight="1" thickBot="1" x14ac:dyDescent="0.3">
      <c r="A131" s="155"/>
      <c r="B131" s="158"/>
      <c r="C131" s="11" t="s">
        <v>4</v>
      </c>
      <c r="D131" s="18">
        <v>75</v>
      </c>
      <c r="E131" s="8">
        <v>78</v>
      </c>
      <c r="F131" s="8">
        <v>80</v>
      </c>
      <c r="G131" s="26" t="s">
        <v>24</v>
      </c>
      <c r="H131" s="8" t="s">
        <v>24</v>
      </c>
      <c r="I131" s="8">
        <f t="shared" ref="I131" si="4579">ROUND((((D131)+(2*E131)+(3*F131))/6),0)</f>
        <v>79</v>
      </c>
      <c r="J131" s="8">
        <f t="shared" ref="J131" si="4580">ROUND(I131*0.25,0)</f>
        <v>20</v>
      </c>
      <c r="K131" s="8" t="s">
        <v>24</v>
      </c>
      <c r="L131" s="8" t="s">
        <v>24</v>
      </c>
      <c r="M131" s="137"/>
      <c r="N131" s="134"/>
      <c r="O131" s="7">
        <v>75</v>
      </c>
      <c r="P131" s="7">
        <v>75</v>
      </c>
      <c r="Q131" s="7">
        <v>75</v>
      </c>
      <c r="R131" s="8" t="s">
        <v>24</v>
      </c>
      <c r="S131" s="8" t="s">
        <v>24</v>
      </c>
      <c r="T131" s="8">
        <f t="shared" ref="T131" si="4581">ROUND((((O131)+(2*P131)+(3*Q131))/6),0)</f>
        <v>75</v>
      </c>
      <c r="U131" s="8">
        <f t="shared" ref="U131" si="4582">ROUND(T131*0.1,0)</f>
        <v>8</v>
      </c>
      <c r="V131" s="8" t="s">
        <v>24</v>
      </c>
      <c r="W131" s="8" t="s">
        <v>24</v>
      </c>
      <c r="X131" s="137"/>
      <c r="Y131" s="134"/>
      <c r="Z131" s="18">
        <v>79</v>
      </c>
      <c r="AA131" s="8">
        <v>79</v>
      </c>
      <c r="AB131" s="8">
        <v>78</v>
      </c>
      <c r="AC131" s="8" t="s">
        <v>24</v>
      </c>
      <c r="AD131" s="8" t="s">
        <v>24</v>
      </c>
      <c r="AE131" s="8">
        <f t="shared" ref="AE131" si="4583">ROUND((((Z131)+(2*AA131)+(3*AB131))/6),0)</f>
        <v>79</v>
      </c>
      <c r="AF131" s="8">
        <f t="shared" ref="AF131" si="4584">ROUND(AE131*0.5,0)</f>
        <v>40</v>
      </c>
      <c r="AG131" s="8" t="s">
        <v>24</v>
      </c>
      <c r="AH131" s="8" t="s">
        <v>24</v>
      </c>
      <c r="AI131" s="137"/>
      <c r="AJ131" s="134"/>
      <c r="AK131" s="7">
        <v>79</v>
      </c>
      <c r="AL131" s="8">
        <v>83</v>
      </c>
      <c r="AM131" s="8">
        <v>79</v>
      </c>
      <c r="AN131" s="8" t="s">
        <v>24</v>
      </c>
      <c r="AO131" s="8" t="s">
        <v>24</v>
      </c>
      <c r="AP131" s="8">
        <f t="shared" ref="AP131" si="4585">ROUND((((AK131)+(2*AL131)+(3*AM131))/6),0)</f>
        <v>80</v>
      </c>
      <c r="AQ131" s="8">
        <f t="shared" ref="AQ131" si="4586">ROUND(AP131*0.5,0)</f>
        <v>40</v>
      </c>
      <c r="AR131" s="8" t="s">
        <v>24</v>
      </c>
      <c r="AS131" s="8" t="s">
        <v>24</v>
      </c>
      <c r="AT131" s="137"/>
      <c r="AU131" s="134"/>
      <c r="AV131" s="18">
        <v>75</v>
      </c>
      <c r="AW131" s="18">
        <v>75</v>
      </c>
      <c r="AX131" s="18">
        <v>75</v>
      </c>
      <c r="AY131" s="8" t="s">
        <v>24</v>
      </c>
      <c r="AZ131" s="8" t="s">
        <v>24</v>
      </c>
      <c r="BA131" s="8">
        <f t="shared" ref="BA131" si="4587">ROUND((((AV131)+(2*AW131)+(3*AX131))/6),0)</f>
        <v>75</v>
      </c>
      <c r="BB131" s="8">
        <f t="shared" ref="BB131" si="4588">ROUND(BA131*0.1,0)</f>
        <v>8</v>
      </c>
      <c r="BC131" s="8" t="s">
        <v>24</v>
      </c>
      <c r="BD131" s="8" t="s">
        <v>24</v>
      </c>
      <c r="BE131" s="137"/>
      <c r="BF131" s="134"/>
      <c r="BG131" s="7">
        <v>82</v>
      </c>
      <c r="BH131" s="8">
        <v>81</v>
      </c>
      <c r="BI131" s="8">
        <v>83</v>
      </c>
      <c r="BJ131" s="8" t="s">
        <v>24</v>
      </c>
      <c r="BK131" s="8" t="s">
        <v>24</v>
      </c>
      <c r="BL131" s="8">
        <f t="shared" ref="BL131" si="4589">ROUND((((BG131)+(2*BH131)+(3*BI131))/6),0)</f>
        <v>82</v>
      </c>
      <c r="BM131" s="8">
        <f t="shared" ref="BM131" si="4590">ROUND(BL131*0.5,0)</f>
        <v>41</v>
      </c>
      <c r="BN131" s="8" t="s">
        <v>24</v>
      </c>
      <c r="BO131" s="8" t="s">
        <v>24</v>
      </c>
      <c r="BP131" s="137"/>
      <c r="BQ131" s="134"/>
      <c r="BR131" s="18"/>
      <c r="BS131" s="8"/>
      <c r="BT131" s="8"/>
      <c r="BU131" s="8" t="s">
        <v>24</v>
      </c>
      <c r="BV131" s="8" t="s">
        <v>24</v>
      </c>
      <c r="BW131" s="8">
        <v>79</v>
      </c>
      <c r="BX131" s="8">
        <f t="shared" ref="BX131" si="4591">ROUND(BW131*0.5,0)</f>
        <v>40</v>
      </c>
      <c r="BY131" s="8" t="s">
        <v>24</v>
      </c>
      <c r="BZ131" s="8" t="s">
        <v>24</v>
      </c>
      <c r="CA131" s="137"/>
      <c r="CB131" s="134"/>
      <c r="CC131" s="7">
        <v>80</v>
      </c>
      <c r="CD131" s="7">
        <v>80</v>
      </c>
      <c r="CE131" s="7">
        <v>85</v>
      </c>
      <c r="CF131" s="8" t="s">
        <v>24</v>
      </c>
      <c r="CG131" s="8" t="s">
        <v>24</v>
      </c>
      <c r="CH131" s="8">
        <f t="shared" ref="CH131" si="4592">ROUND((((CC131)+(2*CD131)+(3*CE131))/6),0)</f>
        <v>83</v>
      </c>
      <c r="CI131" s="8">
        <f t="shared" ref="CI131" si="4593">ROUND(CH131*0.1,0)</f>
        <v>8</v>
      </c>
      <c r="CJ131" s="8" t="s">
        <v>24</v>
      </c>
      <c r="CK131" s="8" t="s">
        <v>24</v>
      </c>
      <c r="CL131" s="137"/>
      <c r="CM131" s="134"/>
      <c r="CN131" s="18">
        <v>90</v>
      </c>
      <c r="CO131" s="8">
        <v>82</v>
      </c>
      <c r="CP131" s="8">
        <v>80</v>
      </c>
      <c r="CQ131" s="8" t="s">
        <v>24</v>
      </c>
      <c r="CR131" s="8" t="s">
        <v>24</v>
      </c>
      <c r="CS131" s="8">
        <f t="shared" ref="CS131" si="4594">ROUND((((CN131)+(2*CO131)+(3*CP131))/6),0)</f>
        <v>82</v>
      </c>
      <c r="CT131" s="8">
        <f t="shared" ref="CT131" si="4595">ROUND(CS131*0.2,0)</f>
        <v>16</v>
      </c>
      <c r="CU131" s="8" t="s">
        <v>24</v>
      </c>
      <c r="CV131" s="8" t="s">
        <v>24</v>
      </c>
      <c r="CW131" s="137"/>
      <c r="CX131" s="134"/>
      <c r="CY131" s="7">
        <v>80</v>
      </c>
      <c r="CZ131" s="8">
        <v>80</v>
      </c>
      <c r="DA131" s="8">
        <v>78</v>
      </c>
      <c r="DB131" s="8" t="s">
        <v>24</v>
      </c>
      <c r="DC131" s="8" t="s">
        <v>24</v>
      </c>
      <c r="DD131" s="8">
        <f t="shared" ref="DD131" si="4596">ROUND((((CY131)+(2*CZ131)+(3*DA131))/6),0)</f>
        <v>79</v>
      </c>
      <c r="DE131" s="8">
        <f t="shared" ref="DE131" si="4597">ROUND(DD131*0.2,0)</f>
        <v>16</v>
      </c>
      <c r="DF131" s="8" t="s">
        <v>24</v>
      </c>
      <c r="DG131" s="8" t="s">
        <v>24</v>
      </c>
      <c r="DH131" s="137"/>
      <c r="DI131" s="134"/>
      <c r="DJ131" s="18">
        <v>85</v>
      </c>
      <c r="DK131" s="8">
        <v>83</v>
      </c>
      <c r="DL131" s="8">
        <v>86</v>
      </c>
      <c r="DM131" s="8" t="s">
        <v>24</v>
      </c>
      <c r="DN131" s="8" t="s">
        <v>24</v>
      </c>
      <c r="DO131" s="8">
        <f t="shared" ref="DO131" si="4598">ROUND((((DJ131)+(2*DK131)+(3*DL131))/6),0)</f>
        <v>85</v>
      </c>
      <c r="DP131" s="8">
        <f t="shared" ref="DP131" si="4599">ROUND(DO131*0.2,0)</f>
        <v>17</v>
      </c>
      <c r="DQ131" s="8" t="s">
        <v>24</v>
      </c>
      <c r="DR131" s="8" t="s">
        <v>24</v>
      </c>
      <c r="DS131" s="137"/>
      <c r="DT131" s="134"/>
      <c r="DU131" s="7">
        <v>80</v>
      </c>
      <c r="DV131" s="8">
        <v>78</v>
      </c>
      <c r="DW131" s="8">
        <v>78</v>
      </c>
      <c r="DX131" s="8" t="s">
        <v>24</v>
      </c>
      <c r="DY131" s="8" t="s">
        <v>24</v>
      </c>
      <c r="DZ131" s="8">
        <f t="shared" ref="DZ131" si="4600">ROUND((((DU131)+(2*DV131)+(3*DW131))/6),0)</f>
        <v>78</v>
      </c>
      <c r="EA131" s="8">
        <f t="shared" ref="EA131" si="4601">ROUND(DZ131*0.15,0)</f>
        <v>12</v>
      </c>
      <c r="EB131" s="8" t="s">
        <v>24</v>
      </c>
      <c r="EC131" s="8" t="s">
        <v>24</v>
      </c>
      <c r="ED131" s="137"/>
      <c r="EE131" s="140"/>
      <c r="EF131" s="18">
        <v>79</v>
      </c>
      <c r="EG131" s="8">
        <v>76</v>
      </c>
      <c r="EH131" s="8">
        <v>76</v>
      </c>
      <c r="EI131" s="8" t="s">
        <v>24</v>
      </c>
      <c r="EJ131" s="8" t="s">
        <v>24</v>
      </c>
      <c r="EK131" s="8">
        <f t="shared" ref="EK131" si="4602">ROUND((((EF131)+(2*EG131)+(3*EH131))/6),0)</f>
        <v>77</v>
      </c>
      <c r="EL131" s="8">
        <f t="shared" ref="EL131" si="4603">ROUND(EK131*0.3,0)</f>
        <v>23</v>
      </c>
      <c r="EM131" s="8" t="s">
        <v>24</v>
      </c>
      <c r="EN131" s="8" t="s">
        <v>24</v>
      </c>
      <c r="EO131" s="152"/>
      <c r="EP131" s="134"/>
      <c r="EQ131" s="7">
        <v>75</v>
      </c>
      <c r="ER131" s="7">
        <v>75</v>
      </c>
      <c r="ES131" s="7">
        <v>75</v>
      </c>
      <c r="ET131" s="8" t="s">
        <v>24</v>
      </c>
      <c r="EU131" s="8" t="s">
        <v>24</v>
      </c>
      <c r="EV131" s="8">
        <f t="shared" ref="EV131" si="4604">ROUND((((EQ131)+(2*ER131)+(3*ES131))/6),0)</f>
        <v>75</v>
      </c>
      <c r="EW131" s="8">
        <f t="shared" ref="EW131" si="4605">ROUND(EV131*0.2,0)</f>
        <v>15</v>
      </c>
      <c r="EX131" s="8" t="s">
        <v>24</v>
      </c>
      <c r="EY131" s="8" t="s">
        <v>24</v>
      </c>
      <c r="EZ131" s="137"/>
      <c r="FA131" s="140"/>
      <c r="FB131" s="66">
        <v>83.02</v>
      </c>
      <c r="FC131" s="29">
        <v>82.5</v>
      </c>
      <c r="FD131" s="29">
        <v>83.57</v>
      </c>
      <c r="FE131" s="8" t="s">
        <v>24</v>
      </c>
      <c r="FF131" s="8" t="s">
        <v>24</v>
      </c>
      <c r="FG131" s="8">
        <f t="shared" ref="FG131" si="4606">ROUND((((FB131)+(2*FC131)+(3*FD131))/6),0)</f>
        <v>83</v>
      </c>
      <c r="FH131" s="8">
        <f t="shared" ref="FH131" si="4607">ROUND(FG131*0.5,0)</f>
        <v>42</v>
      </c>
      <c r="FI131" s="8" t="s">
        <v>24</v>
      </c>
      <c r="FJ131" s="8" t="s">
        <v>24</v>
      </c>
      <c r="FK131" s="137"/>
      <c r="FL131" s="140"/>
      <c r="FM131" s="74">
        <v>78.8</v>
      </c>
      <c r="FN131" s="29">
        <v>78</v>
      </c>
      <c r="FO131" s="29">
        <v>78</v>
      </c>
      <c r="FP131" s="8" t="s">
        <v>24</v>
      </c>
      <c r="FQ131" s="8" t="s">
        <v>24</v>
      </c>
      <c r="FR131" s="8">
        <f t="shared" ref="FR131" si="4608">ROUND((((FM131)+(2*FN131)+(3*FO131))/6),0)</f>
        <v>78</v>
      </c>
      <c r="FS131" s="8">
        <f t="shared" ref="FS131" si="4609">ROUND(FR131*0.4,0)</f>
        <v>31</v>
      </c>
      <c r="FT131" s="8" t="s">
        <v>24</v>
      </c>
      <c r="FU131" s="8" t="s">
        <v>24</v>
      </c>
      <c r="FV131" s="137"/>
      <c r="FW131" s="134"/>
      <c r="FX131" s="18">
        <v>82</v>
      </c>
      <c r="FY131" s="18">
        <v>82</v>
      </c>
      <c r="FZ131" s="18">
        <v>82</v>
      </c>
      <c r="GA131" s="8" t="s">
        <v>24</v>
      </c>
      <c r="GB131" s="8" t="s">
        <v>24</v>
      </c>
      <c r="GC131" s="8">
        <f t="shared" ref="GC131" si="4610">ROUND((((FX131)+(2*FY131)+(3*FZ131))/6),0)</f>
        <v>82</v>
      </c>
      <c r="GD131" s="8">
        <f t="shared" ref="GD131" si="4611">ROUND(GC131*0.5,0)</f>
        <v>41</v>
      </c>
      <c r="GE131" s="8" t="s">
        <v>24</v>
      </c>
      <c r="GF131" s="8" t="s">
        <v>24</v>
      </c>
      <c r="GG131" s="137"/>
      <c r="GH131" s="134"/>
      <c r="GI131" s="143"/>
      <c r="GJ131" s="146"/>
      <c r="GK131" s="149"/>
      <c r="GL131" s="149"/>
      <c r="GM131" s="149"/>
      <c r="GN131" s="149"/>
      <c r="GO131" s="128"/>
      <c r="GP131" s="131"/>
      <c r="GQ131" s="131"/>
      <c r="GR131" s="128"/>
    </row>
    <row r="132" spans="1:200" ht="15.75" customHeight="1" thickBot="1" x14ac:dyDescent="0.3">
      <c r="A132" s="156"/>
      <c r="B132" s="159"/>
      <c r="C132" s="12" t="s">
        <v>5</v>
      </c>
      <c r="D132" s="19">
        <v>80</v>
      </c>
      <c r="E132" s="20">
        <v>80</v>
      </c>
      <c r="F132" s="20">
        <v>77</v>
      </c>
      <c r="G132" s="26" t="s">
        <v>24</v>
      </c>
      <c r="H132" s="20" t="s">
        <v>24</v>
      </c>
      <c r="I132" s="20" t="s">
        <v>24</v>
      </c>
      <c r="J132" s="20" t="s">
        <v>24</v>
      </c>
      <c r="K132" s="20">
        <f t="shared" ref="K132" si="4612">ROUND((((D132)+(2*E132)+(3*F132))/6),0)</f>
        <v>79</v>
      </c>
      <c r="L132" s="20">
        <f t="shared" ref="L132" si="4613">ROUND(K132*0.35,0)</f>
        <v>28</v>
      </c>
      <c r="M132" s="138"/>
      <c r="N132" s="135"/>
      <c r="O132" s="21">
        <v>80</v>
      </c>
      <c r="P132" s="21">
        <v>80</v>
      </c>
      <c r="Q132" s="21">
        <v>80</v>
      </c>
      <c r="R132" s="20" t="s">
        <v>24</v>
      </c>
      <c r="S132" s="20" t="s">
        <v>24</v>
      </c>
      <c r="T132" s="20" t="s">
        <v>24</v>
      </c>
      <c r="U132" s="20" t="s">
        <v>24</v>
      </c>
      <c r="V132" s="20">
        <f t="shared" ref="V132" si="4614">ROUND((((O132)+(2*P132)+(3*Q132))/6),0)</f>
        <v>80</v>
      </c>
      <c r="W132" s="20">
        <f t="shared" ref="W132" si="4615">ROUND(V132*0.5,0)</f>
        <v>40</v>
      </c>
      <c r="X132" s="138"/>
      <c r="Y132" s="135"/>
      <c r="Z132" s="19">
        <v>79</v>
      </c>
      <c r="AA132" s="20">
        <v>80</v>
      </c>
      <c r="AB132" s="20">
        <v>80</v>
      </c>
      <c r="AC132" s="20" t="s">
        <v>24</v>
      </c>
      <c r="AD132" s="20" t="s">
        <v>24</v>
      </c>
      <c r="AE132" s="20" t="s">
        <v>24</v>
      </c>
      <c r="AF132" s="20" t="s">
        <v>24</v>
      </c>
      <c r="AG132" s="20">
        <f t="shared" ref="AG132" si="4616">ROUND((((Z132)+(2*AA132)+(3*AB132))/6),0)</f>
        <v>80</v>
      </c>
      <c r="AH132" s="20">
        <f t="shared" ref="AH132" si="4617">ROUND(AG132*0.2,0)</f>
        <v>16</v>
      </c>
      <c r="AI132" s="138"/>
      <c r="AJ132" s="135"/>
      <c r="AK132" s="21">
        <v>80</v>
      </c>
      <c r="AL132" s="21">
        <v>80</v>
      </c>
      <c r="AM132" s="21">
        <v>80</v>
      </c>
      <c r="AN132" s="20" t="s">
        <v>24</v>
      </c>
      <c r="AO132" s="20" t="s">
        <v>24</v>
      </c>
      <c r="AP132" s="20" t="s">
        <v>24</v>
      </c>
      <c r="AQ132" s="20" t="s">
        <v>24</v>
      </c>
      <c r="AR132" s="20">
        <f t="shared" ref="AR132" si="4618">ROUND((((AK132)+(2*AL132)+(3*AM132))/6),0)</f>
        <v>80</v>
      </c>
      <c r="AS132" s="20">
        <f t="shared" ref="AS132" si="4619">ROUND(AR132*0.2,0)</f>
        <v>16</v>
      </c>
      <c r="AT132" s="138"/>
      <c r="AU132" s="135"/>
      <c r="AV132" s="18">
        <v>75</v>
      </c>
      <c r="AW132" s="18">
        <v>75</v>
      </c>
      <c r="AX132" s="18">
        <v>75</v>
      </c>
      <c r="AY132" s="20" t="s">
        <v>24</v>
      </c>
      <c r="AZ132" s="20" t="s">
        <v>24</v>
      </c>
      <c r="BA132" s="20" t="s">
        <v>24</v>
      </c>
      <c r="BB132" s="20" t="s">
        <v>24</v>
      </c>
      <c r="BC132" s="20">
        <f t="shared" ref="BC132" si="4620">ROUND((((AV132)+(2*AW132)+(3*AX132))/6),0)</f>
        <v>75</v>
      </c>
      <c r="BD132" s="20">
        <f t="shared" ref="BD132" si="4621">ROUND(BC132*0.2,0)</f>
        <v>15</v>
      </c>
      <c r="BE132" s="138"/>
      <c r="BF132" s="135"/>
      <c r="BG132" s="21">
        <v>80</v>
      </c>
      <c r="BH132" s="20">
        <v>81</v>
      </c>
      <c r="BI132" s="20">
        <v>80</v>
      </c>
      <c r="BJ132" s="23" t="s">
        <v>24</v>
      </c>
      <c r="BK132" s="23" t="s">
        <v>24</v>
      </c>
      <c r="BL132" s="23" t="s">
        <v>24</v>
      </c>
      <c r="BM132" s="23" t="s">
        <v>24</v>
      </c>
      <c r="BN132" s="23">
        <f t="shared" ref="BN132" si="4622">ROUND((((BG132)+(2*BH132)+(3*BI132))/6),0)</f>
        <v>80</v>
      </c>
      <c r="BO132" s="23">
        <f t="shared" ref="BO132" si="4623">ROUND(BN132*0.3,0)</f>
        <v>24</v>
      </c>
      <c r="BP132" s="138"/>
      <c r="BQ132" s="135"/>
      <c r="BR132" s="19"/>
      <c r="BS132" s="20"/>
      <c r="BT132" s="20"/>
      <c r="BU132" s="23" t="s">
        <v>24</v>
      </c>
      <c r="BV132" s="23" t="s">
        <v>24</v>
      </c>
      <c r="BW132" s="23" t="s">
        <v>24</v>
      </c>
      <c r="BX132" s="23" t="s">
        <v>24</v>
      </c>
      <c r="BY132" s="23">
        <v>80</v>
      </c>
      <c r="BZ132" s="23">
        <f t="shared" ref="BZ132" si="4624">ROUND(BY132*0.4,0)</f>
        <v>32</v>
      </c>
      <c r="CA132" s="138"/>
      <c r="CB132" s="135"/>
      <c r="CC132" s="7">
        <v>80</v>
      </c>
      <c r="CD132" s="7">
        <v>80</v>
      </c>
      <c r="CE132" s="7">
        <v>83</v>
      </c>
      <c r="CF132" s="23" t="s">
        <v>24</v>
      </c>
      <c r="CG132" s="23" t="s">
        <v>24</v>
      </c>
      <c r="CH132" s="23" t="s">
        <v>24</v>
      </c>
      <c r="CI132" s="23" t="s">
        <v>24</v>
      </c>
      <c r="CJ132" s="23">
        <f t="shared" ref="CJ132" si="4625">ROUND((((CC132)+(2*CD132)+(3*CE132))/6),0)</f>
        <v>82</v>
      </c>
      <c r="CK132" s="23">
        <f t="shared" ref="CK132" si="4626">ROUND(CJ132*0.1,0)</f>
        <v>8</v>
      </c>
      <c r="CL132" s="138"/>
      <c r="CM132" s="135"/>
      <c r="CN132" s="19">
        <v>85</v>
      </c>
      <c r="CO132" s="20">
        <v>80</v>
      </c>
      <c r="CP132" s="20">
        <v>83</v>
      </c>
      <c r="CQ132" s="23" t="s">
        <v>24</v>
      </c>
      <c r="CR132" s="23" t="s">
        <v>24</v>
      </c>
      <c r="CS132" s="23" t="s">
        <v>24</v>
      </c>
      <c r="CT132" s="23" t="s">
        <v>24</v>
      </c>
      <c r="CU132" s="23">
        <f t="shared" ref="CU132" si="4627">ROUND((((CN132)+(2*CO132)+(3*CP132))/6),0)</f>
        <v>82</v>
      </c>
      <c r="CV132" s="23">
        <f t="shared" ref="CV132" si="4628">ROUND(CU132*0.1,0)</f>
        <v>8</v>
      </c>
      <c r="CW132" s="138"/>
      <c r="CX132" s="135"/>
      <c r="CY132" s="21">
        <v>80</v>
      </c>
      <c r="CZ132" s="20">
        <v>80</v>
      </c>
      <c r="DA132" s="20">
        <v>80</v>
      </c>
      <c r="DB132" s="23" t="s">
        <v>24</v>
      </c>
      <c r="DC132" s="23" t="s">
        <v>24</v>
      </c>
      <c r="DD132" s="23" t="s">
        <v>24</v>
      </c>
      <c r="DE132" s="23" t="s">
        <v>24</v>
      </c>
      <c r="DF132" s="23">
        <f t="shared" ref="DF132" si="4629">ROUND((((CY132)+(2*CZ132)+(3*DA132))/6),0)</f>
        <v>80</v>
      </c>
      <c r="DG132" s="23">
        <f t="shared" ref="DG132" si="4630">ROUND(DF132*0.1,0)</f>
        <v>8</v>
      </c>
      <c r="DH132" s="138"/>
      <c r="DI132" s="135"/>
      <c r="DJ132" s="19">
        <v>87</v>
      </c>
      <c r="DK132" s="20">
        <v>83</v>
      </c>
      <c r="DL132" s="20">
        <v>87</v>
      </c>
      <c r="DM132" s="20" t="s">
        <v>24</v>
      </c>
      <c r="DN132" s="20" t="s">
        <v>24</v>
      </c>
      <c r="DO132" s="20" t="s">
        <v>24</v>
      </c>
      <c r="DP132" s="20" t="s">
        <v>24</v>
      </c>
      <c r="DQ132" s="20">
        <f t="shared" ref="DQ132" si="4631">ROUND((((DJ132)+(2*DK132)+(3*DL132))/6),0)</f>
        <v>86</v>
      </c>
      <c r="DR132" s="20">
        <f t="shared" ref="DR132" si="4632">ROUND(DQ132*0.3,0)</f>
        <v>26</v>
      </c>
      <c r="DS132" s="138"/>
      <c r="DT132" s="135"/>
      <c r="DU132" s="21">
        <v>78</v>
      </c>
      <c r="DV132" s="20">
        <v>76</v>
      </c>
      <c r="DW132" s="20">
        <v>76</v>
      </c>
      <c r="DX132" s="20" t="s">
        <v>24</v>
      </c>
      <c r="DY132" s="20" t="s">
        <v>24</v>
      </c>
      <c r="DZ132" s="20" t="s">
        <v>24</v>
      </c>
      <c r="EA132" s="20" t="s">
        <v>24</v>
      </c>
      <c r="EB132" s="20">
        <f t="shared" ref="EB132" si="4633">ROUND((((DU132)+(2*DV132)+(3*DW132))/6),0)</f>
        <v>76</v>
      </c>
      <c r="EC132" s="20">
        <f t="shared" ref="EC132" si="4634">ROUND(EB132*0.05,0)</f>
        <v>4</v>
      </c>
      <c r="ED132" s="138"/>
      <c r="EE132" s="141"/>
      <c r="EF132" s="19">
        <v>78</v>
      </c>
      <c r="EG132" s="20">
        <v>78</v>
      </c>
      <c r="EH132" s="20">
        <v>78</v>
      </c>
      <c r="EI132" s="20" t="s">
        <v>24</v>
      </c>
      <c r="EJ132" s="20" t="s">
        <v>24</v>
      </c>
      <c r="EK132" s="20" t="s">
        <v>24</v>
      </c>
      <c r="EL132" s="20" t="s">
        <v>24</v>
      </c>
      <c r="EM132" s="20">
        <f t="shared" ref="EM132" si="4635">ROUND((((EF132)+(2*EG132)+(3*EH132))/6),0)</f>
        <v>78</v>
      </c>
      <c r="EN132" s="20">
        <f t="shared" ref="EN132" si="4636">ROUND(EM132*0.1,0)</f>
        <v>8</v>
      </c>
      <c r="EO132" s="153"/>
      <c r="EP132" s="135"/>
      <c r="EQ132" s="21">
        <v>77</v>
      </c>
      <c r="ER132" s="21">
        <v>77</v>
      </c>
      <c r="ES132" s="21">
        <v>77</v>
      </c>
      <c r="ET132" s="20" t="s">
        <v>24</v>
      </c>
      <c r="EU132" s="20" t="s">
        <v>24</v>
      </c>
      <c r="EV132" s="20" t="s">
        <v>24</v>
      </c>
      <c r="EW132" s="20" t="s">
        <v>24</v>
      </c>
      <c r="EX132" s="20">
        <f t="shared" ref="EX132" si="4637">ROUND((((EQ132)+(2*ER132)+(3*ES132))/6),0)</f>
        <v>77</v>
      </c>
      <c r="EY132" s="20">
        <f t="shared" ref="EY132" si="4638">ROUND(EX132*0.1,0)</f>
        <v>8</v>
      </c>
      <c r="EZ132" s="138"/>
      <c r="FA132" s="141"/>
      <c r="FB132" s="67">
        <v>75.400000000000006</v>
      </c>
      <c r="FC132" s="68">
        <v>75</v>
      </c>
      <c r="FD132" s="68">
        <v>75.900000000000006</v>
      </c>
      <c r="FE132" s="20" t="s">
        <v>24</v>
      </c>
      <c r="FF132" s="20" t="s">
        <v>24</v>
      </c>
      <c r="FG132" s="20" t="s">
        <v>24</v>
      </c>
      <c r="FH132" s="20" t="s">
        <v>24</v>
      </c>
      <c r="FI132" s="20">
        <f t="shared" ref="FI132" si="4639">ROUND((((FB132)+(2*FC132)+(3*FD132))/6),0)</f>
        <v>76</v>
      </c>
      <c r="FJ132" s="20">
        <f t="shared" ref="FJ132" si="4640">ROUND(FI132*0.2,0)</f>
        <v>15</v>
      </c>
      <c r="FK132" s="138"/>
      <c r="FL132" s="141"/>
      <c r="FM132" s="75">
        <v>77.900000000000006</v>
      </c>
      <c r="FN132" s="68">
        <v>78</v>
      </c>
      <c r="FO132" s="68">
        <v>78</v>
      </c>
      <c r="FP132" s="20" t="s">
        <v>24</v>
      </c>
      <c r="FQ132" s="20" t="s">
        <v>24</v>
      </c>
      <c r="FR132" s="20" t="s">
        <v>24</v>
      </c>
      <c r="FS132" s="20" t="s">
        <v>24</v>
      </c>
      <c r="FT132" s="20">
        <f>ROUND((((FM132)+(2*FN132)+(3*FO132))/6),0)</f>
        <v>78</v>
      </c>
      <c r="FU132" s="20">
        <f t="shared" ref="FU132" si="4641">ROUND(FT132*0.2,0)</f>
        <v>16</v>
      </c>
      <c r="FV132" s="138"/>
      <c r="FW132" s="135"/>
      <c r="FX132" s="19">
        <v>80</v>
      </c>
      <c r="FY132" s="20">
        <v>78</v>
      </c>
      <c r="FZ132" s="20">
        <v>80</v>
      </c>
      <c r="GA132" s="20" t="s">
        <v>24</v>
      </c>
      <c r="GB132" s="20" t="s">
        <v>24</v>
      </c>
      <c r="GC132" s="20" t="s">
        <v>24</v>
      </c>
      <c r="GD132" s="20" t="s">
        <v>24</v>
      </c>
      <c r="GE132" s="20">
        <f t="shared" ref="GE132" si="4642">ROUND((((FX132)+(2*FY132)+(3*FZ132))/6),0)</f>
        <v>79</v>
      </c>
      <c r="GF132" s="20">
        <f t="shared" ref="GF132" si="4643">ROUND(GE132*0.2,0)</f>
        <v>16</v>
      </c>
      <c r="GG132" s="138"/>
      <c r="GH132" s="135"/>
      <c r="GI132" s="144"/>
      <c r="GJ132" s="147"/>
      <c r="GK132" s="150"/>
      <c r="GL132" s="150"/>
      <c r="GM132" s="150"/>
      <c r="GN132" s="150"/>
      <c r="GO132" s="129"/>
      <c r="GP132" s="132"/>
      <c r="GQ132" s="132"/>
      <c r="GR132" s="129"/>
    </row>
    <row r="133" spans="1:200" ht="15.75" customHeight="1" thickBot="1" x14ac:dyDescent="0.3">
      <c r="A133" s="154">
        <v>43</v>
      </c>
      <c r="B133" s="157" t="s">
        <v>119</v>
      </c>
      <c r="C133" s="10" t="s">
        <v>3</v>
      </c>
      <c r="D133" s="16">
        <v>74</v>
      </c>
      <c r="E133" s="6">
        <v>66</v>
      </c>
      <c r="F133" s="45">
        <v>67</v>
      </c>
      <c r="G133" s="65">
        <v>70</v>
      </c>
      <c r="H133" s="6">
        <f t="shared" ref="H133" si="4644">ROUND(G133*0.4,0)</f>
        <v>28</v>
      </c>
      <c r="I133" s="6" t="s">
        <v>24</v>
      </c>
      <c r="J133" s="6" t="s">
        <v>24</v>
      </c>
      <c r="K133" s="6" t="s">
        <v>24</v>
      </c>
      <c r="L133" s="6" t="s">
        <v>24</v>
      </c>
      <c r="M133" s="136">
        <f t="shared" ref="M133" si="4645">H133+J134+L135</f>
        <v>75</v>
      </c>
      <c r="N133" s="133" t="str">
        <f t="shared" ref="N133" si="4646">IF(M133&gt;=75,"T","TT")</f>
        <v>T</v>
      </c>
      <c r="O133" s="17">
        <v>80</v>
      </c>
      <c r="P133" s="6">
        <v>80</v>
      </c>
      <c r="Q133" s="6">
        <v>55</v>
      </c>
      <c r="R133" s="6">
        <f t="shared" ref="R133" si="4647">ROUND((((O133)+(2*P133)+(3*Q133))/6),0)</f>
        <v>68</v>
      </c>
      <c r="S133" s="6">
        <f t="shared" ref="S133" si="4648">ROUND(R133*0.4,0)</f>
        <v>27</v>
      </c>
      <c r="T133" s="6" t="s">
        <v>24</v>
      </c>
      <c r="U133" s="6" t="s">
        <v>24</v>
      </c>
      <c r="V133" s="6" t="s">
        <v>24</v>
      </c>
      <c r="W133" s="6" t="s">
        <v>24</v>
      </c>
      <c r="X133" s="136">
        <f t="shared" ref="X133" si="4649">S133+U134+W135</f>
        <v>75</v>
      </c>
      <c r="Y133" s="133" t="str">
        <f t="shared" ref="Y133" si="4650">IF(X133&gt;=75,"T","TT")</f>
        <v>T</v>
      </c>
      <c r="Z133" s="16">
        <v>79</v>
      </c>
      <c r="AA133" s="6">
        <v>79</v>
      </c>
      <c r="AB133" s="6">
        <v>50</v>
      </c>
      <c r="AC133" s="6">
        <f t="shared" ref="AC133" si="4651">ROUND((((Z133)+(2*AA133)+(3*AB133))/6),0)</f>
        <v>65</v>
      </c>
      <c r="AD133" s="6">
        <f t="shared" ref="AD133" si="4652">ROUND(AC133*0.3,0)</f>
        <v>20</v>
      </c>
      <c r="AE133" s="6" t="s">
        <v>24</v>
      </c>
      <c r="AF133" s="6" t="s">
        <v>24</v>
      </c>
      <c r="AG133" s="6" t="s">
        <v>24</v>
      </c>
      <c r="AH133" s="6" t="s">
        <v>24</v>
      </c>
      <c r="AI133" s="136">
        <f t="shared" ref="AI133" si="4653">AD133+AF134+AH135</f>
        <v>76</v>
      </c>
      <c r="AJ133" s="133" t="str">
        <f t="shared" ref="AJ133" si="4654">IF(AI133&gt;=75,"T","TT")</f>
        <v>T</v>
      </c>
      <c r="AK133" s="17">
        <v>40</v>
      </c>
      <c r="AL133" s="6">
        <v>63</v>
      </c>
      <c r="AM133" s="6">
        <v>64</v>
      </c>
      <c r="AN133" s="6">
        <f t="shared" ref="AN133" si="4655">ROUND((((AK133)+(2*AL133)+(3*AM133))/6),0)</f>
        <v>60</v>
      </c>
      <c r="AO133" s="6">
        <f t="shared" ref="AO133" si="4656">ROUND(AN133*0.3,0)</f>
        <v>18</v>
      </c>
      <c r="AP133" s="6" t="s">
        <v>24</v>
      </c>
      <c r="AQ133" s="6" t="s">
        <v>24</v>
      </c>
      <c r="AR133" s="6" t="s">
        <v>24</v>
      </c>
      <c r="AS133" s="6" t="s">
        <v>24</v>
      </c>
      <c r="AT133" s="136">
        <f t="shared" ref="AT133" si="4657">AO133+AQ134+AS135</f>
        <v>68</v>
      </c>
      <c r="AU133" s="139" t="str">
        <f t="shared" ref="AU133" si="4658">IF(AT133&gt;=75,"T","TT")</f>
        <v>TT</v>
      </c>
      <c r="AV133" s="61">
        <v>70</v>
      </c>
      <c r="AW133" s="61">
        <v>70</v>
      </c>
      <c r="AX133" s="62">
        <v>64</v>
      </c>
      <c r="AY133" s="6">
        <f t="shared" ref="AY133" si="4659">ROUND((((AV133)+(2*AW133)+(3*AX133))/6),0)</f>
        <v>67</v>
      </c>
      <c r="AZ133" s="6">
        <f t="shared" ref="AZ133" si="4660">ROUND(AY133*0.7,0)</f>
        <v>47</v>
      </c>
      <c r="BA133" s="6" t="s">
        <v>24</v>
      </c>
      <c r="BB133" s="6" t="s">
        <v>24</v>
      </c>
      <c r="BC133" s="6" t="s">
        <v>24</v>
      </c>
      <c r="BD133" s="6" t="s">
        <v>24</v>
      </c>
      <c r="BE133" s="136">
        <f t="shared" ref="BE133" si="4661">AZ133+BB134+BD135</f>
        <v>70</v>
      </c>
      <c r="BF133" s="139" t="str">
        <f t="shared" ref="BF133" si="4662">IF(BE133&gt;=70,"T","TT")</f>
        <v>T</v>
      </c>
      <c r="BG133" s="17">
        <v>79</v>
      </c>
      <c r="BH133" s="6">
        <v>78</v>
      </c>
      <c r="BI133" s="6">
        <v>67</v>
      </c>
      <c r="BJ133" s="6">
        <f t="shared" ref="BJ133" si="4663">ROUND((((BG133)+(2*BH133)+(3*BI133))/6),0)</f>
        <v>73</v>
      </c>
      <c r="BK133" s="6">
        <f t="shared" ref="BK133" si="4664">ROUND(BJ133*0.2,0)</f>
        <v>15</v>
      </c>
      <c r="BL133" s="6" t="s">
        <v>24</v>
      </c>
      <c r="BM133" s="6" t="s">
        <v>24</v>
      </c>
      <c r="BN133" s="6" t="s">
        <v>24</v>
      </c>
      <c r="BO133" s="6" t="s">
        <v>24</v>
      </c>
      <c r="BP133" s="136">
        <f t="shared" ref="BP133" si="4665">BK133+BM134+BO135</f>
        <v>78</v>
      </c>
      <c r="BQ133" s="133" t="str">
        <f t="shared" ref="BQ133" si="4666">IF(BP133&gt;=75,"T","TT")</f>
        <v>T</v>
      </c>
      <c r="BR133" s="16"/>
      <c r="BS133" s="6"/>
      <c r="BT133" s="6"/>
      <c r="BU133" s="6">
        <v>79</v>
      </c>
      <c r="BV133" s="6">
        <f t="shared" ref="BV133" si="4667">ROUND(BU133*0.1,0)</f>
        <v>8</v>
      </c>
      <c r="BW133" s="6" t="s">
        <v>24</v>
      </c>
      <c r="BX133" s="6" t="s">
        <v>24</v>
      </c>
      <c r="BY133" s="6" t="s">
        <v>24</v>
      </c>
      <c r="BZ133" s="6" t="s">
        <v>24</v>
      </c>
      <c r="CA133" s="136">
        <f t="shared" ref="CA133" si="4668">BV133+BX134+BZ135</f>
        <v>80</v>
      </c>
      <c r="CB133" s="133" t="str">
        <f t="shared" ref="CB133" si="4669">IF(CA133&gt;=75,"T","TT")</f>
        <v>T</v>
      </c>
      <c r="CC133" s="17">
        <v>77</v>
      </c>
      <c r="CD133" s="6">
        <v>75</v>
      </c>
      <c r="CE133" s="6">
        <v>72</v>
      </c>
      <c r="CF133" s="6">
        <f t="shared" ref="CF133" si="4670">ROUND((((CC133)+(2*CD133)+(3*CE133))/6),0)</f>
        <v>74</v>
      </c>
      <c r="CG133" s="6">
        <f t="shared" ref="CG133" si="4671">ROUND(CF133*0.8,0)</f>
        <v>59</v>
      </c>
      <c r="CH133" s="6" t="s">
        <v>24</v>
      </c>
      <c r="CI133" s="6" t="s">
        <v>24</v>
      </c>
      <c r="CJ133" s="6" t="s">
        <v>24</v>
      </c>
      <c r="CK133" s="6" t="s">
        <v>24</v>
      </c>
      <c r="CL133" s="136">
        <f t="shared" ref="CL133" si="4672">CG133+CI134+CK135</f>
        <v>75</v>
      </c>
      <c r="CM133" s="133" t="str">
        <f t="shared" ref="CM133" si="4673">IF(CL133&gt;=75,"T","TT")</f>
        <v>T</v>
      </c>
      <c r="CN133" s="16">
        <v>78</v>
      </c>
      <c r="CO133" s="6">
        <v>80</v>
      </c>
      <c r="CP133" s="6">
        <v>66</v>
      </c>
      <c r="CQ133" s="6">
        <f t="shared" ref="CQ133" si="4674">ROUND((((CN133)+(2*CO133)+(3*CP133))/6),0)</f>
        <v>73</v>
      </c>
      <c r="CR133" s="6">
        <f t="shared" ref="CR133" si="4675">ROUND(CQ133*0.7,0)</f>
        <v>51</v>
      </c>
      <c r="CS133" s="6" t="s">
        <v>24</v>
      </c>
      <c r="CT133" s="6" t="s">
        <v>24</v>
      </c>
      <c r="CU133" s="6" t="s">
        <v>24</v>
      </c>
      <c r="CV133" s="6" t="s">
        <v>24</v>
      </c>
      <c r="CW133" s="136">
        <f t="shared" ref="CW133" si="4676">CR133+CT134+CV135</f>
        <v>75</v>
      </c>
      <c r="CX133" s="139" t="str">
        <f t="shared" ref="CX133" si="4677">IF(CW133&gt;=75,"T","TT")</f>
        <v>T</v>
      </c>
      <c r="CY133" s="17">
        <v>78</v>
      </c>
      <c r="CZ133" s="6">
        <v>78</v>
      </c>
      <c r="DA133" s="6">
        <v>68</v>
      </c>
      <c r="DB133" s="6">
        <f t="shared" ref="DB133" si="4678">ROUND((((CY133)+(2*CZ133)+(3*DA133))/6),0)</f>
        <v>73</v>
      </c>
      <c r="DC133" s="6">
        <f t="shared" ref="DC133" si="4679">ROUND(DB133*0.7,0)</f>
        <v>51</v>
      </c>
      <c r="DD133" s="6" t="s">
        <v>24</v>
      </c>
      <c r="DE133" s="6" t="s">
        <v>24</v>
      </c>
      <c r="DF133" s="6" t="s">
        <v>24</v>
      </c>
      <c r="DG133" s="6" t="s">
        <v>24</v>
      </c>
      <c r="DH133" s="136">
        <f t="shared" ref="DH133" si="4680">DC133+DE134+DG135</f>
        <v>75</v>
      </c>
      <c r="DI133" s="139" t="str">
        <f t="shared" ref="DI133" si="4681">IF(DH133&gt;=75,"T","TT")</f>
        <v>T</v>
      </c>
      <c r="DJ133" s="16">
        <v>83</v>
      </c>
      <c r="DK133" s="6">
        <v>78</v>
      </c>
      <c r="DL133" s="6">
        <v>46</v>
      </c>
      <c r="DM133" s="6">
        <f t="shared" ref="DM133" si="4682">ROUND((((DJ133)+(2*DK133)+(3*DL133))/6),0)</f>
        <v>63</v>
      </c>
      <c r="DN133" s="6">
        <f t="shared" ref="DN133" si="4683">ROUND(DM133*0.5,0)</f>
        <v>32</v>
      </c>
      <c r="DO133" s="6" t="s">
        <v>24</v>
      </c>
      <c r="DP133" s="6" t="s">
        <v>24</v>
      </c>
      <c r="DQ133" s="6" t="s">
        <v>24</v>
      </c>
      <c r="DR133" s="6" t="s">
        <v>24</v>
      </c>
      <c r="DS133" s="136">
        <f t="shared" ref="DS133" si="4684">DN133+DP134+DR135</f>
        <v>75</v>
      </c>
      <c r="DT133" s="133" t="str">
        <f t="shared" ref="DT133" si="4685">IF(DS133&gt;=75,"T","TT")</f>
        <v>T</v>
      </c>
      <c r="DU133" s="17">
        <v>76</v>
      </c>
      <c r="DV133" s="6">
        <v>75</v>
      </c>
      <c r="DW133" s="6">
        <v>62</v>
      </c>
      <c r="DX133" s="6">
        <f t="shared" ref="DX133" si="4686">ROUND((((DU133)+(2*DV133)+(3*DW133))/6),0)</f>
        <v>69</v>
      </c>
      <c r="DY133" s="6">
        <f t="shared" ref="DY133" si="4687">ROUND(DX133*0.8,0)</f>
        <v>55</v>
      </c>
      <c r="DZ133" s="6" t="s">
        <v>24</v>
      </c>
      <c r="EA133" s="6" t="s">
        <v>24</v>
      </c>
      <c r="EB133" s="6" t="s">
        <v>24</v>
      </c>
      <c r="EC133" s="6" t="s">
        <v>24</v>
      </c>
      <c r="ED133" s="136">
        <f t="shared" ref="ED133" si="4688">DY133+EA134+EC135</f>
        <v>70</v>
      </c>
      <c r="EE133" s="139" t="str">
        <f t="shared" ref="EE133" si="4689">IF(ED133&gt;=70,"T","TT")</f>
        <v>T</v>
      </c>
      <c r="EF133" s="16">
        <v>74</v>
      </c>
      <c r="EG133" s="6">
        <v>70</v>
      </c>
      <c r="EH133" s="6">
        <v>58</v>
      </c>
      <c r="EI133" s="6">
        <f t="shared" ref="EI133" si="4690">ROUND((((EF133)+(2*EG133)+(3*EH133))/6),0)</f>
        <v>65</v>
      </c>
      <c r="EJ133" s="6">
        <f t="shared" ref="EJ133" si="4691">ROUND(EI133*0.6,0)</f>
        <v>39</v>
      </c>
      <c r="EK133" s="6" t="s">
        <v>24</v>
      </c>
      <c r="EL133" s="6" t="s">
        <v>24</v>
      </c>
      <c r="EM133" s="6" t="s">
        <v>24</v>
      </c>
      <c r="EN133" s="6" t="s">
        <v>24</v>
      </c>
      <c r="EO133" s="151">
        <f t="shared" ref="EO133" si="4692">EJ133+EL134+EN135</f>
        <v>70</v>
      </c>
      <c r="EP133" s="139" t="str">
        <f t="shared" ref="EP133" si="4693">IF(EO133&gt;=70,"T","TT")</f>
        <v>T</v>
      </c>
      <c r="EQ133" s="17">
        <v>70</v>
      </c>
      <c r="ER133" s="17">
        <v>70</v>
      </c>
      <c r="ES133" s="6">
        <v>69</v>
      </c>
      <c r="ET133" s="6">
        <f t="shared" ref="ET133" si="4694">ROUND((((EQ133)+(2*ER133)+(3*ES133))/6),0)</f>
        <v>70</v>
      </c>
      <c r="EU133" s="6">
        <f t="shared" ref="EU133" si="4695">ROUND(ET133*0.7,0)</f>
        <v>49</v>
      </c>
      <c r="EV133" s="6" t="s">
        <v>24</v>
      </c>
      <c r="EW133" s="6" t="s">
        <v>24</v>
      </c>
      <c r="EX133" s="6" t="s">
        <v>24</v>
      </c>
      <c r="EY133" s="6" t="s">
        <v>24</v>
      </c>
      <c r="EZ133" s="136">
        <f t="shared" ref="EZ133" si="4696">EU133+EW134+EY135</f>
        <v>70</v>
      </c>
      <c r="FA133" s="139" t="str">
        <f t="shared" ref="FA133" si="4697">IF(EZ133&gt;=70,"T","TT")</f>
        <v>T</v>
      </c>
      <c r="FB133" s="71">
        <v>76.333333333333329</v>
      </c>
      <c r="FC133" s="26">
        <v>75.833333333333329</v>
      </c>
      <c r="FD133" s="26">
        <v>68</v>
      </c>
      <c r="FE133" s="6">
        <f t="shared" ref="FE133" si="4698">ROUND((((FB133)+(2*FC133)+(3*FD133))/6),0)</f>
        <v>72</v>
      </c>
      <c r="FF133" s="6">
        <f t="shared" ref="FF133" si="4699">ROUND(FE133*0.3,0)</f>
        <v>22</v>
      </c>
      <c r="FG133" s="6" t="s">
        <v>24</v>
      </c>
      <c r="FH133" s="6" t="s">
        <v>24</v>
      </c>
      <c r="FI133" s="6" t="s">
        <v>24</v>
      </c>
      <c r="FJ133" s="6" t="s">
        <v>24</v>
      </c>
      <c r="FK133" s="136">
        <f t="shared" ref="FK133" si="4700">FF133+FH134+FJ135</f>
        <v>75</v>
      </c>
      <c r="FL133" s="139" t="str">
        <f t="shared" ref="FL133" si="4701">IF(FK133&gt;=75,"T","TT")</f>
        <v>T</v>
      </c>
      <c r="FM133" s="76">
        <v>80.900000000000006</v>
      </c>
      <c r="FN133" s="26">
        <v>76</v>
      </c>
      <c r="FO133" s="6">
        <v>69</v>
      </c>
      <c r="FP133" s="6">
        <f t="shared" ref="FP133" si="4702">ROUND((((FM133)+(2*FN133)+(3*FO133))/6),0)</f>
        <v>73</v>
      </c>
      <c r="FQ133" s="6">
        <f t="shared" ref="FQ133" si="4703">ROUND(FP133*0.4,0)</f>
        <v>29</v>
      </c>
      <c r="FR133" s="6" t="s">
        <v>24</v>
      </c>
      <c r="FS133" s="6" t="s">
        <v>24</v>
      </c>
      <c r="FT133" s="6" t="s">
        <v>24</v>
      </c>
      <c r="FU133" s="6" t="s">
        <v>24</v>
      </c>
      <c r="FV133" s="136">
        <f t="shared" ref="FV133" si="4704">FQ133+FS134+FU135</f>
        <v>75</v>
      </c>
      <c r="FW133" s="133" t="str">
        <f t="shared" ref="FW133" si="4705">IF(FV133&gt;=75,"T","TT")</f>
        <v>T</v>
      </c>
      <c r="FX133" s="16">
        <v>80</v>
      </c>
      <c r="FY133" s="6">
        <v>75</v>
      </c>
      <c r="FZ133" s="6">
        <v>82</v>
      </c>
      <c r="GA133" s="6">
        <f t="shared" ref="GA133" si="4706">ROUND((((FX133)+(2*FY133)+(3*FZ133))/6),0)</f>
        <v>79</v>
      </c>
      <c r="GB133" s="6">
        <f t="shared" ref="GB133" si="4707">ROUND(GA133*0.3,0)</f>
        <v>24</v>
      </c>
      <c r="GC133" s="6" t="s">
        <v>24</v>
      </c>
      <c r="GD133" s="6" t="s">
        <v>24</v>
      </c>
      <c r="GE133" s="6" t="s">
        <v>24</v>
      </c>
      <c r="GF133" s="6" t="s">
        <v>24</v>
      </c>
      <c r="GG133" s="136">
        <f t="shared" ref="GG133" si="4708">GB133+GD134+GF135</f>
        <v>80</v>
      </c>
      <c r="GH133" s="133" t="str">
        <f t="shared" si="2128"/>
        <v>T</v>
      </c>
      <c r="GI133" s="142">
        <f t="shared" ref="GI133" si="4709">M133+X133+AI133+AT133+BE133+BP133+CA133+CL133+CW133+DH133+DS133+ED133+EO133+EZ133+FK133+FV133+GG133</f>
        <v>1262</v>
      </c>
      <c r="GJ133" s="145">
        <f t="shared" ref="GJ133" si="4710">GI133/17</f>
        <v>74.235294117647058</v>
      </c>
      <c r="GK133" s="148">
        <f t="shared" ref="GK133" si="4711">17-GL133</f>
        <v>16</v>
      </c>
      <c r="GL133" s="148">
        <f t="shared" ref="GL133" si="4712">COUNTIF(C133:GH133,"TT")</f>
        <v>1</v>
      </c>
      <c r="GM133" s="148" t="str">
        <f t="shared" ref="GM133" si="4713">IF(GL133&lt;=3,"N","TN")</f>
        <v>N</v>
      </c>
      <c r="GN133" s="148">
        <f>RANK(GI133,$GI$7:$GI$138,0)</f>
        <v>40</v>
      </c>
      <c r="GO133" s="127" t="str">
        <f t="shared" ref="GO133" si="4714">IF(AND(AI133&gt;=75,AT133&gt;=75,FV133&gt;=75),"YA","TIDAK")</f>
        <v>TIDAK</v>
      </c>
      <c r="GP133" s="130" t="str">
        <f t="shared" ref="GP133" si="4715">IF(AND(BE133&gt;=70,ED133&gt;=70,EO133&gt;=70,EZ133&gt;=70),"YA","TIDAK")</f>
        <v>YA</v>
      </c>
      <c r="GQ133" s="130" t="str">
        <f t="shared" ref="GQ133" si="4716">IF(AND(CL133&gt;=75,CW133&gt;=75,DH133&gt;=75,DS133&gt;=75),"YA","TIDAK")</f>
        <v>YA</v>
      </c>
      <c r="GR133" s="127"/>
    </row>
    <row r="134" spans="1:200" ht="15.75" customHeight="1" thickBot="1" x14ac:dyDescent="0.3">
      <c r="A134" s="155"/>
      <c r="B134" s="158"/>
      <c r="C134" s="11" t="s">
        <v>4</v>
      </c>
      <c r="D134" s="18">
        <v>75</v>
      </c>
      <c r="E134" s="8">
        <v>75</v>
      </c>
      <c r="F134" s="8">
        <v>77</v>
      </c>
      <c r="G134" s="26" t="s">
        <v>24</v>
      </c>
      <c r="H134" s="8" t="s">
        <v>24</v>
      </c>
      <c r="I134" s="8">
        <f t="shared" ref="I134" si="4717">ROUND((((D134)+(2*E134)+(3*F134))/6),0)</f>
        <v>76</v>
      </c>
      <c r="J134" s="8">
        <f t="shared" ref="J134" si="4718">ROUND(I134*0.25,0)</f>
        <v>19</v>
      </c>
      <c r="K134" s="8" t="s">
        <v>24</v>
      </c>
      <c r="L134" s="8" t="s">
        <v>24</v>
      </c>
      <c r="M134" s="137"/>
      <c r="N134" s="134"/>
      <c r="O134" s="7">
        <v>75</v>
      </c>
      <c r="P134" s="7">
        <v>75</v>
      </c>
      <c r="Q134" s="7">
        <v>75</v>
      </c>
      <c r="R134" s="8" t="s">
        <v>24</v>
      </c>
      <c r="S134" s="8" t="s">
        <v>24</v>
      </c>
      <c r="T134" s="8">
        <f t="shared" ref="T134" si="4719">ROUND((((O134)+(2*P134)+(3*Q134))/6),0)</f>
        <v>75</v>
      </c>
      <c r="U134" s="8">
        <f t="shared" ref="U134" si="4720">ROUND(T134*0.1,0)</f>
        <v>8</v>
      </c>
      <c r="V134" s="8" t="s">
        <v>24</v>
      </c>
      <c r="W134" s="8" t="s">
        <v>24</v>
      </c>
      <c r="X134" s="137"/>
      <c r="Y134" s="134"/>
      <c r="Z134" s="18">
        <v>80</v>
      </c>
      <c r="AA134" s="8">
        <v>80</v>
      </c>
      <c r="AB134" s="8">
        <v>80</v>
      </c>
      <c r="AC134" s="8" t="s">
        <v>24</v>
      </c>
      <c r="AD134" s="8" t="s">
        <v>24</v>
      </c>
      <c r="AE134" s="8">
        <f t="shared" ref="AE134" si="4721">ROUND((((Z134)+(2*AA134)+(3*AB134))/6),0)</f>
        <v>80</v>
      </c>
      <c r="AF134" s="8">
        <f t="shared" ref="AF134" si="4722">ROUND(AE134*0.5,0)</f>
        <v>40</v>
      </c>
      <c r="AG134" s="8" t="s">
        <v>24</v>
      </c>
      <c r="AH134" s="8" t="s">
        <v>24</v>
      </c>
      <c r="AI134" s="137"/>
      <c r="AJ134" s="134"/>
      <c r="AK134" s="7">
        <v>75</v>
      </c>
      <c r="AL134" s="7">
        <v>75</v>
      </c>
      <c r="AM134" s="7">
        <v>75</v>
      </c>
      <c r="AN134" s="8" t="s">
        <v>24</v>
      </c>
      <c r="AO134" s="8" t="s">
        <v>24</v>
      </c>
      <c r="AP134" s="8">
        <f t="shared" ref="AP134" si="4723">ROUND((((AK134)+(2*AL134)+(3*AM134))/6),0)</f>
        <v>75</v>
      </c>
      <c r="AQ134" s="8">
        <f t="shared" ref="AQ134" si="4724">ROUND(AP134*0.5,0)</f>
        <v>38</v>
      </c>
      <c r="AR134" s="8" t="s">
        <v>24</v>
      </c>
      <c r="AS134" s="8" t="s">
        <v>24</v>
      </c>
      <c r="AT134" s="137"/>
      <c r="AU134" s="140"/>
      <c r="AV134" s="18">
        <v>75</v>
      </c>
      <c r="AW134" s="18">
        <v>75</v>
      </c>
      <c r="AX134" s="18">
        <v>75</v>
      </c>
      <c r="AY134" s="8" t="s">
        <v>24</v>
      </c>
      <c r="AZ134" s="8" t="s">
        <v>24</v>
      </c>
      <c r="BA134" s="8">
        <f t="shared" ref="BA134" si="4725">ROUND((((AV134)+(2*AW134)+(3*AX134))/6),0)</f>
        <v>75</v>
      </c>
      <c r="BB134" s="8">
        <f t="shared" ref="BB134" si="4726">ROUND(BA134*0.1,0)</f>
        <v>8</v>
      </c>
      <c r="BC134" s="8" t="s">
        <v>24</v>
      </c>
      <c r="BD134" s="8" t="s">
        <v>24</v>
      </c>
      <c r="BE134" s="137"/>
      <c r="BF134" s="140"/>
      <c r="BG134" s="7">
        <v>80</v>
      </c>
      <c r="BH134" s="8">
        <v>78</v>
      </c>
      <c r="BI134" s="8">
        <v>78</v>
      </c>
      <c r="BJ134" s="8" t="s">
        <v>24</v>
      </c>
      <c r="BK134" s="8" t="s">
        <v>24</v>
      </c>
      <c r="BL134" s="8">
        <f t="shared" ref="BL134" si="4727">ROUND((((BG134)+(2*BH134)+(3*BI134))/6),0)</f>
        <v>78</v>
      </c>
      <c r="BM134" s="8">
        <f t="shared" ref="BM134" si="4728">ROUND(BL134*0.5,0)</f>
        <v>39</v>
      </c>
      <c r="BN134" s="8" t="s">
        <v>24</v>
      </c>
      <c r="BO134" s="8" t="s">
        <v>24</v>
      </c>
      <c r="BP134" s="137"/>
      <c r="BQ134" s="134"/>
      <c r="BR134" s="18"/>
      <c r="BS134" s="8"/>
      <c r="BT134" s="8"/>
      <c r="BU134" s="8" t="s">
        <v>24</v>
      </c>
      <c r="BV134" s="8" t="s">
        <v>24</v>
      </c>
      <c r="BW134" s="8">
        <v>79</v>
      </c>
      <c r="BX134" s="8">
        <f t="shared" ref="BX134" si="4729">ROUND(BW134*0.5,0)</f>
        <v>40</v>
      </c>
      <c r="BY134" s="8" t="s">
        <v>24</v>
      </c>
      <c r="BZ134" s="8" t="s">
        <v>24</v>
      </c>
      <c r="CA134" s="137"/>
      <c r="CB134" s="134"/>
      <c r="CC134" s="7">
        <v>80</v>
      </c>
      <c r="CD134" s="7">
        <v>80</v>
      </c>
      <c r="CE134" s="7">
        <v>83</v>
      </c>
      <c r="CF134" s="8" t="s">
        <v>24</v>
      </c>
      <c r="CG134" s="8" t="s">
        <v>24</v>
      </c>
      <c r="CH134" s="8">
        <f t="shared" ref="CH134" si="4730">ROUND((((CC134)+(2*CD134)+(3*CE134))/6),0)</f>
        <v>82</v>
      </c>
      <c r="CI134" s="8">
        <f t="shared" ref="CI134" si="4731">ROUND(CH134*0.1,0)</f>
        <v>8</v>
      </c>
      <c r="CJ134" s="8" t="s">
        <v>24</v>
      </c>
      <c r="CK134" s="8" t="s">
        <v>24</v>
      </c>
      <c r="CL134" s="137"/>
      <c r="CM134" s="134"/>
      <c r="CN134" s="18">
        <v>84</v>
      </c>
      <c r="CO134" s="8">
        <v>77</v>
      </c>
      <c r="CP134" s="8">
        <v>76</v>
      </c>
      <c r="CQ134" s="8" t="s">
        <v>24</v>
      </c>
      <c r="CR134" s="8" t="s">
        <v>24</v>
      </c>
      <c r="CS134" s="8">
        <f t="shared" ref="CS134" si="4732">ROUND((((CN134)+(2*CO134)+(3*CP134))/6),0)</f>
        <v>78</v>
      </c>
      <c r="CT134" s="8">
        <f t="shared" ref="CT134" si="4733">ROUND(CS134*0.2,0)</f>
        <v>16</v>
      </c>
      <c r="CU134" s="8" t="s">
        <v>24</v>
      </c>
      <c r="CV134" s="8" t="s">
        <v>24</v>
      </c>
      <c r="CW134" s="137"/>
      <c r="CX134" s="140"/>
      <c r="CY134" s="7">
        <v>78</v>
      </c>
      <c r="CZ134" s="8">
        <v>80</v>
      </c>
      <c r="DA134" s="8">
        <v>78</v>
      </c>
      <c r="DB134" s="8" t="s">
        <v>24</v>
      </c>
      <c r="DC134" s="8" t="s">
        <v>24</v>
      </c>
      <c r="DD134" s="8">
        <f t="shared" ref="DD134" si="4734">ROUND((((CY134)+(2*CZ134)+(3*DA134))/6),0)</f>
        <v>79</v>
      </c>
      <c r="DE134" s="8">
        <f t="shared" ref="DE134" si="4735">ROUND(DD134*0.2,0)</f>
        <v>16</v>
      </c>
      <c r="DF134" s="8" t="s">
        <v>24</v>
      </c>
      <c r="DG134" s="8" t="s">
        <v>24</v>
      </c>
      <c r="DH134" s="137"/>
      <c r="DI134" s="140"/>
      <c r="DJ134" s="18">
        <v>86</v>
      </c>
      <c r="DK134" s="8">
        <v>84</v>
      </c>
      <c r="DL134" s="8">
        <v>86</v>
      </c>
      <c r="DM134" s="8" t="s">
        <v>24</v>
      </c>
      <c r="DN134" s="8" t="s">
        <v>24</v>
      </c>
      <c r="DO134" s="8">
        <f t="shared" ref="DO134" si="4736">ROUND((((DJ134)+(2*DK134)+(3*DL134))/6),0)</f>
        <v>85</v>
      </c>
      <c r="DP134" s="8">
        <f t="shared" ref="DP134" si="4737">ROUND(DO134*0.2,0)</f>
        <v>17</v>
      </c>
      <c r="DQ134" s="8" t="s">
        <v>24</v>
      </c>
      <c r="DR134" s="8" t="s">
        <v>24</v>
      </c>
      <c r="DS134" s="137"/>
      <c r="DT134" s="134"/>
      <c r="DU134" s="7">
        <v>76</v>
      </c>
      <c r="DV134" s="7">
        <v>76</v>
      </c>
      <c r="DW134" s="7">
        <v>76</v>
      </c>
      <c r="DX134" s="8" t="s">
        <v>24</v>
      </c>
      <c r="DY134" s="8" t="s">
        <v>24</v>
      </c>
      <c r="DZ134" s="8">
        <f t="shared" ref="DZ134" si="4738">ROUND((((DU134)+(2*DV134)+(3*DW134))/6),0)</f>
        <v>76</v>
      </c>
      <c r="EA134" s="8">
        <f t="shared" ref="EA134" si="4739">ROUND(DZ134*0.15,0)</f>
        <v>11</v>
      </c>
      <c r="EB134" s="8" t="s">
        <v>24</v>
      </c>
      <c r="EC134" s="8" t="s">
        <v>24</v>
      </c>
      <c r="ED134" s="137"/>
      <c r="EE134" s="140"/>
      <c r="EF134" s="18">
        <v>76</v>
      </c>
      <c r="EG134" s="8">
        <v>76</v>
      </c>
      <c r="EH134" s="8">
        <v>76</v>
      </c>
      <c r="EI134" s="8" t="s">
        <v>24</v>
      </c>
      <c r="EJ134" s="8" t="s">
        <v>24</v>
      </c>
      <c r="EK134" s="8">
        <f t="shared" ref="EK134" si="4740">ROUND((((EF134)+(2*EG134)+(3*EH134))/6),0)</f>
        <v>76</v>
      </c>
      <c r="EL134" s="8">
        <f t="shared" ref="EL134" si="4741">ROUND(EK134*0.3,0)</f>
        <v>23</v>
      </c>
      <c r="EM134" s="8" t="s">
        <v>24</v>
      </c>
      <c r="EN134" s="8" t="s">
        <v>24</v>
      </c>
      <c r="EO134" s="152"/>
      <c r="EP134" s="140"/>
      <c r="EQ134" s="7">
        <v>70</v>
      </c>
      <c r="ER134" s="7">
        <v>70</v>
      </c>
      <c r="ES134" s="7">
        <v>70</v>
      </c>
      <c r="ET134" s="8" t="s">
        <v>24</v>
      </c>
      <c r="EU134" s="8" t="s">
        <v>24</v>
      </c>
      <c r="EV134" s="8">
        <f t="shared" ref="EV134" si="4742">ROUND((((EQ134)+(2*ER134)+(3*ES134))/6),0)</f>
        <v>70</v>
      </c>
      <c r="EW134" s="8">
        <f t="shared" ref="EW134" si="4743">ROUND(EV134*0.2,0)</f>
        <v>14</v>
      </c>
      <c r="EX134" s="8" t="s">
        <v>24</v>
      </c>
      <c r="EY134" s="8" t="s">
        <v>24</v>
      </c>
      <c r="EZ134" s="137"/>
      <c r="FA134" s="140"/>
      <c r="FB134" s="66">
        <v>75.52</v>
      </c>
      <c r="FC134" s="29">
        <v>75</v>
      </c>
      <c r="FD134" s="29">
        <v>76.02</v>
      </c>
      <c r="FE134" s="8" t="s">
        <v>24</v>
      </c>
      <c r="FF134" s="8" t="s">
        <v>24</v>
      </c>
      <c r="FG134" s="8">
        <f t="shared" ref="FG134" si="4744">ROUND((((FB134)+(2*FC134)+(3*FD134))/6),0)</f>
        <v>76</v>
      </c>
      <c r="FH134" s="8">
        <f t="shared" ref="FH134" si="4745">ROUND(FG134*0.5,0)</f>
        <v>38</v>
      </c>
      <c r="FI134" s="8" t="s">
        <v>24</v>
      </c>
      <c r="FJ134" s="8" t="s">
        <v>24</v>
      </c>
      <c r="FK134" s="137"/>
      <c r="FL134" s="140"/>
      <c r="FM134" s="74">
        <v>78.599999999999994</v>
      </c>
      <c r="FN134" s="29">
        <v>78</v>
      </c>
      <c r="FO134" s="29">
        <v>78</v>
      </c>
      <c r="FP134" s="8" t="s">
        <v>24</v>
      </c>
      <c r="FQ134" s="8" t="s">
        <v>24</v>
      </c>
      <c r="FR134" s="8">
        <f t="shared" ref="FR134" si="4746">ROUND((((FM134)+(2*FN134)+(3*FO134))/6),0)</f>
        <v>78</v>
      </c>
      <c r="FS134" s="8">
        <f t="shared" ref="FS134" si="4747">ROUND(FR134*0.4,0)</f>
        <v>31</v>
      </c>
      <c r="FT134" s="8" t="s">
        <v>24</v>
      </c>
      <c r="FU134" s="8" t="s">
        <v>24</v>
      </c>
      <c r="FV134" s="137"/>
      <c r="FW134" s="134"/>
      <c r="FX134" s="18">
        <v>80</v>
      </c>
      <c r="FY134" s="18">
        <v>80</v>
      </c>
      <c r="FZ134" s="18">
        <v>80</v>
      </c>
      <c r="GA134" s="8" t="s">
        <v>24</v>
      </c>
      <c r="GB134" s="8" t="s">
        <v>24</v>
      </c>
      <c r="GC134" s="8">
        <f t="shared" ref="GC134" si="4748">ROUND((((FX134)+(2*FY134)+(3*FZ134))/6),0)</f>
        <v>80</v>
      </c>
      <c r="GD134" s="8">
        <f t="shared" ref="GD134" si="4749">ROUND(GC134*0.5,0)</f>
        <v>40</v>
      </c>
      <c r="GE134" s="8" t="s">
        <v>24</v>
      </c>
      <c r="GF134" s="8" t="s">
        <v>24</v>
      </c>
      <c r="GG134" s="137"/>
      <c r="GH134" s="134"/>
      <c r="GI134" s="143"/>
      <c r="GJ134" s="146"/>
      <c r="GK134" s="149"/>
      <c r="GL134" s="149"/>
      <c r="GM134" s="149"/>
      <c r="GN134" s="149"/>
      <c r="GO134" s="128"/>
      <c r="GP134" s="131"/>
      <c r="GQ134" s="131"/>
      <c r="GR134" s="128"/>
    </row>
    <row r="135" spans="1:200" ht="15.75" customHeight="1" thickBot="1" x14ac:dyDescent="0.3">
      <c r="A135" s="156"/>
      <c r="B135" s="159"/>
      <c r="C135" s="12" t="s">
        <v>5</v>
      </c>
      <c r="D135" s="19">
        <v>80</v>
      </c>
      <c r="E135" s="20">
        <v>77</v>
      </c>
      <c r="F135" s="20">
        <v>79</v>
      </c>
      <c r="G135" s="26" t="s">
        <v>24</v>
      </c>
      <c r="H135" s="20" t="s">
        <v>24</v>
      </c>
      <c r="I135" s="20" t="s">
        <v>24</v>
      </c>
      <c r="J135" s="20" t="s">
        <v>24</v>
      </c>
      <c r="K135" s="20">
        <f t="shared" ref="K135" si="4750">ROUND((((D135)+(2*E135)+(3*F135))/6),0)</f>
        <v>79</v>
      </c>
      <c r="L135" s="20">
        <f t="shared" ref="L135" si="4751">ROUND(K135*0.35,0)</f>
        <v>28</v>
      </c>
      <c r="M135" s="138"/>
      <c r="N135" s="135"/>
      <c r="O135" s="21">
        <v>80</v>
      </c>
      <c r="P135" s="21">
        <v>80</v>
      </c>
      <c r="Q135" s="21">
        <v>80</v>
      </c>
      <c r="R135" s="20" t="s">
        <v>24</v>
      </c>
      <c r="S135" s="20" t="s">
        <v>24</v>
      </c>
      <c r="T135" s="20" t="s">
        <v>24</v>
      </c>
      <c r="U135" s="20" t="s">
        <v>24</v>
      </c>
      <c r="V135" s="20">
        <f t="shared" ref="V135" si="4752">ROUND((((O135)+(2*P135)+(3*Q135))/6),0)</f>
        <v>80</v>
      </c>
      <c r="W135" s="20">
        <f t="shared" ref="W135" si="4753">ROUND(V135*0.5,0)</f>
        <v>40</v>
      </c>
      <c r="X135" s="138"/>
      <c r="Y135" s="135"/>
      <c r="Z135" s="19">
        <v>80</v>
      </c>
      <c r="AA135" s="20">
        <v>79</v>
      </c>
      <c r="AB135" s="20">
        <v>80</v>
      </c>
      <c r="AC135" s="20" t="s">
        <v>24</v>
      </c>
      <c r="AD135" s="20" t="s">
        <v>24</v>
      </c>
      <c r="AE135" s="20" t="s">
        <v>24</v>
      </c>
      <c r="AF135" s="20" t="s">
        <v>24</v>
      </c>
      <c r="AG135" s="20">
        <f t="shared" ref="AG135" si="4754">ROUND((((Z135)+(2*AA135)+(3*AB135))/6),0)</f>
        <v>80</v>
      </c>
      <c r="AH135" s="20">
        <f t="shared" ref="AH135" si="4755">ROUND(AG135*0.2,0)</f>
        <v>16</v>
      </c>
      <c r="AI135" s="138"/>
      <c r="AJ135" s="135"/>
      <c r="AK135" s="21">
        <v>60</v>
      </c>
      <c r="AL135" s="21">
        <v>60</v>
      </c>
      <c r="AM135" s="21">
        <v>60</v>
      </c>
      <c r="AN135" s="20" t="s">
        <v>24</v>
      </c>
      <c r="AO135" s="20" t="s">
        <v>24</v>
      </c>
      <c r="AP135" s="20" t="s">
        <v>24</v>
      </c>
      <c r="AQ135" s="20" t="s">
        <v>24</v>
      </c>
      <c r="AR135" s="20">
        <f t="shared" ref="AR135" si="4756">ROUND((((AK135)+(2*AL135)+(3*AM135))/6),0)</f>
        <v>60</v>
      </c>
      <c r="AS135" s="20">
        <f t="shared" ref="AS135" si="4757">ROUND(AR135*0.2,0)</f>
        <v>12</v>
      </c>
      <c r="AT135" s="138"/>
      <c r="AU135" s="141"/>
      <c r="AV135" s="18">
        <v>75</v>
      </c>
      <c r="AW135" s="18">
        <v>75</v>
      </c>
      <c r="AX135" s="18">
        <v>75</v>
      </c>
      <c r="AY135" s="20" t="s">
        <v>24</v>
      </c>
      <c r="AZ135" s="20" t="s">
        <v>24</v>
      </c>
      <c r="BA135" s="20" t="s">
        <v>24</v>
      </c>
      <c r="BB135" s="20" t="s">
        <v>24</v>
      </c>
      <c r="BC135" s="20">
        <f t="shared" ref="BC135" si="4758">ROUND((((AV135)+(2*AW135)+(3*AX135))/6),0)</f>
        <v>75</v>
      </c>
      <c r="BD135" s="20">
        <f t="shared" ref="BD135" si="4759">ROUND(BC135*0.2,0)</f>
        <v>15</v>
      </c>
      <c r="BE135" s="138"/>
      <c r="BF135" s="141"/>
      <c r="BG135" s="21">
        <v>79</v>
      </c>
      <c r="BH135" s="20">
        <v>79</v>
      </c>
      <c r="BI135" s="20">
        <v>78</v>
      </c>
      <c r="BJ135" s="23" t="s">
        <v>24</v>
      </c>
      <c r="BK135" s="23" t="s">
        <v>24</v>
      </c>
      <c r="BL135" s="23" t="s">
        <v>24</v>
      </c>
      <c r="BM135" s="23" t="s">
        <v>24</v>
      </c>
      <c r="BN135" s="23">
        <f t="shared" ref="BN135" si="4760">ROUND((((BG135)+(2*BH135)+(3*BI135))/6),0)</f>
        <v>79</v>
      </c>
      <c r="BO135" s="23">
        <f t="shared" ref="BO135" si="4761">ROUND(BN135*0.3,0)</f>
        <v>24</v>
      </c>
      <c r="BP135" s="138"/>
      <c r="BQ135" s="135"/>
      <c r="BR135" s="19"/>
      <c r="BS135" s="20"/>
      <c r="BT135" s="20"/>
      <c r="BU135" s="23" t="s">
        <v>24</v>
      </c>
      <c r="BV135" s="23" t="s">
        <v>24</v>
      </c>
      <c r="BW135" s="23" t="s">
        <v>24</v>
      </c>
      <c r="BX135" s="23" t="s">
        <v>24</v>
      </c>
      <c r="BY135" s="23">
        <v>80</v>
      </c>
      <c r="BZ135" s="23">
        <f t="shared" ref="BZ135" si="4762">ROUND(BY135*0.4,0)</f>
        <v>32</v>
      </c>
      <c r="CA135" s="138"/>
      <c r="CB135" s="135"/>
      <c r="CC135" s="7">
        <v>80</v>
      </c>
      <c r="CD135" s="7">
        <v>80</v>
      </c>
      <c r="CE135" s="7">
        <v>81</v>
      </c>
      <c r="CF135" s="23" t="s">
        <v>24</v>
      </c>
      <c r="CG135" s="23" t="s">
        <v>24</v>
      </c>
      <c r="CH135" s="23" t="s">
        <v>24</v>
      </c>
      <c r="CI135" s="23" t="s">
        <v>24</v>
      </c>
      <c r="CJ135" s="23">
        <f t="shared" ref="CJ135" si="4763">ROUND((((CC135)+(2*CD135)+(3*CE135))/6),0)</f>
        <v>81</v>
      </c>
      <c r="CK135" s="23">
        <f t="shared" ref="CK135" si="4764">ROUND(CJ135*0.1,0)</f>
        <v>8</v>
      </c>
      <c r="CL135" s="138"/>
      <c r="CM135" s="135"/>
      <c r="CN135" s="19">
        <v>75</v>
      </c>
      <c r="CO135" s="20">
        <v>76</v>
      </c>
      <c r="CP135" s="20">
        <v>80</v>
      </c>
      <c r="CQ135" s="23" t="s">
        <v>24</v>
      </c>
      <c r="CR135" s="23" t="s">
        <v>24</v>
      </c>
      <c r="CS135" s="23" t="s">
        <v>24</v>
      </c>
      <c r="CT135" s="23" t="s">
        <v>24</v>
      </c>
      <c r="CU135" s="23">
        <f t="shared" ref="CU135" si="4765">ROUND((((CN135)+(2*CO135)+(3*CP135))/6),0)</f>
        <v>78</v>
      </c>
      <c r="CV135" s="23">
        <f t="shared" ref="CV135" si="4766">ROUND(CU135*0.1,0)</f>
        <v>8</v>
      </c>
      <c r="CW135" s="138"/>
      <c r="CX135" s="141"/>
      <c r="CY135" s="21">
        <v>75</v>
      </c>
      <c r="CZ135" s="20">
        <v>80</v>
      </c>
      <c r="DA135" s="20">
        <v>78</v>
      </c>
      <c r="DB135" s="23" t="s">
        <v>24</v>
      </c>
      <c r="DC135" s="23" t="s">
        <v>24</v>
      </c>
      <c r="DD135" s="23" t="s">
        <v>24</v>
      </c>
      <c r="DE135" s="23" t="s">
        <v>24</v>
      </c>
      <c r="DF135" s="23">
        <f t="shared" ref="DF135" si="4767">ROUND((((CY135)+(2*CZ135)+(3*DA135))/6),0)</f>
        <v>78</v>
      </c>
      <c r="DG135" s="23">
        <f t="shared" ref="DG135" si="4768">ROUND(DF135*0.1,0)</f>
        <v>8</v>
      </c>
      <c r="DH135" s="138"/>
      <c r="DI135" s="141"/>
      <c r="DJ135" s="19">
        <v>86</v>
      </c>
      <c r="DK135" s="20">
        <v>85</v>
      </c>
      <c r="DL135" s="20">
        <v>87</v>
      </c>
      <c r="DM135" s="20" t="s">
        <v>24</v>
      </c>
      <c r="DN135" s="20" t="s">
        <v>24</v>
      </c>
      <c r="DO135" s="20" t="s">
        <v>24</v>
      </c>
      <c r="DP135" s="20" t="s">
        <v>24</v>
      </c>
      <c r="DQ135" s="20">
        <f t="shared" ref="DQ135" si="4769">ROUND((((DJ135)+(2*DK135)+(3*DL135))/6),0)</f>
        <v>86</v>
      </c>
      <c r="DR135" s="20">
        <f t="shared" ref="DR135" si="4770">ROUND(DQ135*0.3,0)</f>
        <v>26</v>
      </c>
      <c r="DS135" s="138"/>
      <c r="DT135" s="135"/>
      <c r="DU135" s="21">
        <v>75</v>
      </c>
      <c r="DV135" s="21">
        <v>75</v>
      </c>
      <c r="DW135" s="21">
        <v>75</v>
      </c>
      <c r="DX135" s="20" t="s">
        <v>24</v>
      </c>
      <c r="DY135" s="20" t="s">
        <v>24</v>
      </c>
      <c r="DZ135" s="20" t="s">
        <v>24</v>
      </c>
      <c r="EA135" s="20" t="s">
        <v>24</v>
      </c>
      <c r="EB135" s="20">
        <f t="shared" ref="EB135" si="4771">ROUND((((DU135)+(2*DV135)+(3*DW135))/6),0)</f>
        <v>75</v>
      </c>
      <c r="EC135" s="20">
        <f t="shared" ref="EC135" si="4772">ROUND(EB135*0.05,0)</f>
        <v>4</v>
      </c>
      <c r="ED135" s="138"/>
      <c r="EE135" s="141"/>
      <c r="EF135" s="19">
        <v>78</v>
      </c>
      <c r="EG135" s="20">
        <v>78</v>
      </c>
      <c r="EH135" s="20">
        <v>78</v>
      </c>
      <c r="EI135" s="20" t="s">
        <v>24</v>
      </c>
      <c r="EJ135" s="20" t="s">
        <v>24</v>
      </c>
      <c r="EK135" s="20" t="s">
        <v>24</v>
      </c>
      <c r="EL135" s="20" t="s">
        <v>24</v>
      </c>
      <c r="EM135" s="20">
        <f t="shared" ref="EM135" si="4773">ROUND((((EF135)+(2*EG135)+(3*EH135))/6),0)</f>
        <v>78</v>
      </c>
      <c r="EN135" s="20">
        <f t="shared" ref="EN135" si="4774">ROUND(EM135*0.1,0)</f>
        <v>8</v>
      </c>
      <c r="EO135" s="153"/>
      <c r="EP135" s="141"/>
      <c r="EQ135" s="21">
        <v>73</v>
      </c>
      <c r="ER135" s="21">
        <v>73</v>
      </c>
      <c r="ES135" s="21">
        <v>73</v>
      </c>
      <c r="ET135" s="20" t="s">
        <v>24</v>
      </c>
      <c r="EU135" s="20" t="s">
        <v>24</v>
      </c>
      <c r="EV135" s="20" t="s">
        <v>24</v>
      </c>
      <c r="EW135" s="20" t="s">
        <v>24</v>
      </c>
      <c r="EX135" s="20">
        <f t="shared" ref="EX135" si="4775">ROUND((((EQ135)+(2*ER135)+(3*ES135))/6),0)</f>
        <v>73</v>
      </c>
      <c r="EY135" s="20">
        <f t="shared" ref="EY135" si="4776">ROUND(EX135*0.1,0)</f>
        <v>7</v>
      </c>
      <c r="EZ135" s="138"/>
      <c r="FA135" s="141"/>
      <c r="FB135" s="67">
        <v>75.400000000000006</v>
      </c>
      <c r="FC135" s="68">
        <v>75</v>
      </c>
      <c r="FD135" s="68">
        <v>75.95</v>
      </c>
      <c r="FE135" s="20" t="s">
        <v>24</v>
      </c>
      <c r="FF135" s="20" t="s">
        <v>24</v>
      </c>
      <c r="FG135" s="20" t="s">
        <v>24</v>
      </c>
      <c r="FH135" s="20" t="s">
        <v>24</v>
      </c>
      <c r="FI135" s="20">
        <f t="shared" ref="FI135" si="4777">ROUND((((FB135)+(2*FC135)+(3*FD135))/6),0)</f>
        <v>76</v>
      </c>
      <c r="FJ135" s="20">
        <f t="shared" ref="FJ135" si="4778">ROUND(FI135*0.2,0)</f>
        <v>15</v>
      </c>
      <c r="FK135" s="138"/>
      <c r="FL135" s="141"/>
      <c r="FM135" s="75">
        <v>77.099999999999994</v>
      </c>
      <c r="FN135" s="68">
        <v>77</v>
      </c>
      <c r="FO135" s="68">
        <v>77</v>
      </c>
      <c r="FP135" s="20" t="s">
        <v>24</v>
      </c>
      <c r="FQ135" s="20" t="s">
        <v>24</v>
      </c>
      <c r="FR135" s="20" t="s">
        <v>24</v>
      </c>
      <c r="FS135" s="20" t="s">
        <v>24</v>
      </c>
      <c r="FT135" s="20">
        <f t="shared" ref="FT135" si="4779">ROUND((((FM135)+(2*FN135)+(3*FO135))/6),0)</f>
        <v>77</v>
      </c>
      <c r="FU135" s="20">
        <f t="shared" ref="FU135" si="4780">ROUND(FT135*0.2,0)</f>
        <v>15</v>
      </c>
      <c r="FV135" s="138"/>
      <c r="FW135" s="135"/>
      <c r="FX135" s="18">
        <v>80</v>
      </c>
      <c r="FY135" s="18">
        <v>76</v>
      </c>
      <c r="FZ135" s="18">
        <v>80</v>
      </c>
      <c r="GA135" s="20" t="s">
        <v>24</v>
      </c>
      <c r="GB135" s="20" t="s">
        <v>24</v>
      </c>
      <c r="GC135" s="20" t="s">
        <v>24</v>
      </c>
      <c r="GD135" s="20" t="s">
        <v>24</v>
      </c>
      <c r="GE135" s="20">
        <f t="shared" ref="GE135" si="4781">ROUND((((FX135)+(2*FY135)+(3*FZ135))/6),0)</f>
        <v>79</v>
      </c>
      <c r="GF135" s="20">
        <f t="shared" ref="GF135" si="4782">ROUND(GE135*0.2,0)</f>
        <v>16</v>
      </c>
      <c r="GG135" s="138"/>
      <c r="GH135" s="135"/>
      <c r="GI135" s="144"/>
      <c r="GJ135" s="147"/>
      <c r="GK135" s="150"/>
      <c r="GL135" s="150"/>
      <c r="GM135" s="150"/>
      <c r="GN135" s="150"/>
      <c r="GO135" s="129"/>
      <c r="GP135" s="132"/>
      <c r="GQ135" s="132"/>
      <c r="GR135" s="129"/>
    </row>
    <row r="136" spans="1:200" ht="15.75" customHeight="1" thickBot="1" x14ac:dyDescent="0.3">
      <c r="A136" s="154">
        <v>44</v>
      </c>
      <c r="B136" s="157" t="s">
        <v>120</v>
      </c>
      <c r="C136" s="10" t="s">
        <v>3</v>
      </c>
      <c r="D136" s="16">
        <v>79</v>
      </c>
      <c r="E136" s="6">
        <v>78</v>
      </c>
      <c r="F136" s="45">
        <v>52</v>
      </c>
      <c r="G136" s="65">
        <f t="shared" ref="G136" si="4783">ROUND((((D136)+(2*E136)+(3*F136))/6),0)</f>
        <v>65</v>
      </c>
      <c r="H136" s="6">
        <f t="shared" ref="H136" si="4784">ROUND(G136*0.4,0)</f>
        <v>26</v>
      </c>
      <c r="I136" s="6" t="s">
        <v>24</v>
      </c>
      <c r="J136" s="6" t="s">
        <v>24</v>
      </c>
      <c r="K136" s="6" t="s">
        <v>24</v>
      </c>
      <c r="L136" s="6" t="s">
        <v>24</v>
      </c>
      <c r="M136" s="136">
        <f t="shared" ref="M136" si="4785">H136+J137+L138</f>
        <v>75</v>
      </c>
      <c r="N136" s="133" t="str">
        <f t="shared" ref="N136" si="4786">IF(M136&gt;=75,"T","TT")</f>
        <v>T</v>
      </c>
      <c r="O136" s="73">
        <v>80</v>
      </c>
      <c r="P136" s="62">
        <v>80</v>
      </c>
      <c r="Q136" s="62">
        <v>60</v>
      </c>
      <c r="R136" s="6">
        <f t="shared" ref="R136" si="4787">ROUND((((O136)+(2*P136)+(3*Q136))/6),0)</f>
        <v>70</v>
      </c>
      <c r="S136" s="6">
        <f t="shared" ref="S136" si="4788">ROUND(R136*0.4,0)</f>
        <v>28</v>
      </c>
      <c r="T136" s="6" t="s">
        <v>24</v>
      </c>
      <c r="U136" s="6" t="s">
        <v>24</v>
      </c>
      <c r="V136" s="6" t="s">
        <v>24</v>
      </c>
      <c r="W136" s="6" t="s">
        <v>24</v>
      </c>
      <c r="X136" s="136">
        <f t="shared" ref="X136" si="4789">S136+U137+W138</f>
        <v>77</v>
      </c>
      <c r="Y136" s="133" t="str">
        <f t="shared" ref="Y136" si="4790">IF(X136&gt;=75,"T","TT")</f>
        <v>T</v>
      </c>
      <c r="Z136" s="16">
        <v>82</v>
      </c>
      <c r="AA136" s="6">
        <v>80</v>
      </c>
      <c r="AB136" s="6">
        <v>70</v>
      </c>
      <c r="AC136" s="6">
        <f t="shared" ref="AC136" si="4791">ROUND((((Z136)+(2*AA136)+(3*AB136))/6),0)</f>
        <v>75</v>
      </c>
      <c r="AD136" s="6">
        <f t="shared" ref="AD136" si="4792">ROUND(AC136*0.3,0)</f>
        <v>23</v>
      </c>
      <c r="AE136" s="6" t="s">
        <v>24</v>
      </c>
      <c r="AF136" s="6" t="s">
        <v>24</v>
      </c>
      <c r="AG136" s="6" t="s">
        <v>24</v>
      </c>
      <c r="AH136" s="6" t="s">
        <v>24</v>
      </c>
      <c r="AI136" s="136">
        <f t="shared" ref="AI136" si="4793">AD136+AF137+AH138</f>
        <v>80</v>
      </c>
      <c r="AJ136" s="133" t="str">
        <f t="shared" ref="AJ136" si="4794">IF(AI136&gt;=75,"T","TT")</f>
        <v>T</v>
      </c>
      <c r="AK136" s="17">
        <v>70</v>
      </c>
      <c r="AL136" s="6">
        <v>70</v>
      </c>
      <c r="AM136" s="6">
        <v>90</v>
      </c>
      <c r="AN136" s="6">
        <f t="shared" ref="AN136" si="4795">ROUND((((AK136)+(2*AL136)+(3*AM136))/6),0)</f>
        <v>80</v>
      </c>
      <c r="AO136" s="6">
        <f t="shared" ref="AO136" si="4796">ROUND(AN136*0.3,0)</f>
        <v>24</v>
      </c>
      <c r="AP136" s="6" t="s">
        <v>24</v>
      </c>
      <c r="AQ136" s="6" t="s">
        <v>24</v>
      </c>
      <c r="AR136" s="6" t="s">
        <v>24</v>
      </c>
      <c r="AS136" s="6" t="s">
        <v>24</v>
      </c>
      <c r="AT136" s="136">
        <f t="shared" ref="AT136" si="4797">AO136+AQ137+AS138</f>
        <v>76</v>
      </c>
      <c r="AU136" s="133" t="str">
        <f t="shared" ref="AU136" si="4798">IF(AT136&gt;=75,"T","TT")</f>
        <v>T</v>
      </c>
      <c r="AV136" s="61">
        <v>70</v>
      </c>
      <c r="AW136" s="61">
        <v>70</v>
      </c>
      <c r="AX136" s="62">
        <v>64</v>
      </c>
      <c r="AY136" s="6">
        <f t="shared" ref="AY136" si="4799">ROUND((((AV136)+(2*AW136)+(3*AX136))/6),0)</f>
        <v>67</v>
      </c>
      <c r="AZ136" s="6">
        <f t="shared" ref="AZ136" si="4800">ROUND(AY136*0.7,0)</f>
        <v>47</v>
      </c>
      <c r="BA136" s="6" t="s">
        <v>24</v>
      </c>
      <c r="BB136" s="6" t="s">
        <v>24</v>
      </c>
      <c r="BC136" s="6" t="s">
        <v>24</v>
      </c>
      <c r="BD136" s="6" t="s">
        <v>24</v>
      </c>
      <c r="BE136" s="136">
        <f t="shared" ref="BE136" si="4801">AZ136+BB137+BD138</f>
        <v>70</v>
      </c>
      <c r="BF136" s="139" t="str">
        <f t="shared" ref="BF136" si="4802">IF(BE136&gt;=70,"T","TT")</f>
        <v>T</v>
      </c>
      <c r="BG136" s="17">
        <v>79</v>
      </c>
      <c r="BH136" s="6">
        <v>80</v>
      </c>
      <c r="BI136" s="6">
        <v>80</v>
      </c>
      <c r="BJ136" s="6">
        <f t="shared" ref="BJ136" si="4803">ROUND((((BG136)+(2*BH136)+(3*BI136))/6),0)</f>
        <v>80</v>
      </c>
      <c r="BK136" s="6">
        <f t="shared" ref="BK136" si="4804">ROUND(BJ136*0.2,0)</f>
        <v>16</v>
      </c>
      <c r="BL136" s="6" t="s">
        <v>24</v>
      </c>
      <c r="BM136" s="6" t="s">
        <v>24</v>
      </c>
      <c r="BN136" s="6" t="s">
        <v>24</v>
      </c>
      <c r="BO136" s="6" t="s">
        <v>24</v>
      </c>
      <c r="BP136" s="136">
        <f t="shared" ref="BP136" si="4805">BK136+BM137+BO138</f>
        <v>80</v>
      </c>
      <c r="BQ136" s="133" t="str">
        <f t="shared" ref="BQ136" si="4806">IF(BP136&gt;=75,"T","TT")</f>
        <v>T</v>
      </c>
      <c r="BR136" s="16"/>
      <c r="BS136" s="6"/>
      <c r="BT136" s="6"/>
      <c r="BU136" s="6">
        <v>79</v>
      </c>
      <c r="BV136" s="6">
        <f t="shared" ref="BV136" si="4807">ROUND(BU136*0.1,0)</f>
        <v>8</v>
      </c>
      <c r="BW136" s="6" t="s">
        <v>24</v>
      </c>
      <c r="BX136" s="6" t="s">
        <v>24</v>
      </c>
      <c r="BY136" s="6" t="s">
        <v>24</v>
      </c>
      <c r="BZ136" s="6" t="s">
        <v>24</v>
      </c>
      <c r="CA136" s="136">
        <f t="shared" ref="CA136" si="4808">BV136+BX137+BZ138</f>
        <v>80</v>
      </c>
      <c r="CB136" s="133" t="str">
        <f t="shared" ref="CB136" si="4809">IF(CA136&gt;=75,"T","TT")</f>
        <v>T</v>
      </c>
      <c r="CC136" s="17">
        <v>83</v>
      </c>
      <c r="CD136" s="6">
        <v>82</v>
      </c>
      <c r="CE136" s="6">
        <v>98</v>
      </c>
      <c r="CF136" s="6">
        <f t="shared" ref="CF136" si="4810">ROUND((((CC136)+(2*CD136)+(3*CE136))/6),0)</f>
        <v>90</v>
      </c>
      <c r="CG136" s="6">
        <f t="shared" ref="CG136" si="4811">ROUND(CF136*0.8,0)</f>
        <v>72</v>
      </c>
      <c r="CH136" s="6" t="s">
        <v>24</v>
      </c>
      <c r="CI136" s="6" t="s">
        <v>24</v>
      </c>
      <c r="CJ136" s="6" t="s">
        <v>24</v>
      </c>
      <c r="CK136" s="6" t="s">
        <v>24</v>
      </c>
      <c r="CL136" s="136">
        <f t="shared" ref="CL136" si="4812">CG136+CI137+CK138</f>
        <v>88</v>
      </c>
      <c r="CM136" s="133" t="str">
        <f t="shared" ref="CM136" si="4813">IF(CL136&gt;=75,"T","TT")</f>
        <v>T</v>
      </c>
      <c r="CN136" s="61">
        <v>82</v>
      </c>
      <c r="CO136" s="62">
        <v>89</v>
      </c>
      <c r="CP136" s="62">
        <v>68</v>
      </c>
      <c r="CQ136" s="6">
        <f t="shared" ref="CQ136" si="4814">ROUND((((CN136)+(2*CO136)+(3*CP136))/6),0)</f>
        <v>77</v>
      </c>
      <c r="CR136" s="6">
        <f t="shared" ref="CR136" si="4815">ROUND(CQ136*0.7,0)</f>
        <v>54</v>
      </c>
      <c r="CS136" s="6" t="s">
        <v>24</v>
      </c>
      <c r="CT136" s="6" t="s">
        <v>24</v>
      </c>
      <c r="CU136" s="6" t="s">
        <v>24</v>
      </c>
      <c r="CV136" s="6" t="s">
        <v>24</v>
      </c>
      <c r="CW136" s="136">
        <f t="shared" ref="CW136" si="4816">CR136+CT137+CV138</f>
        <v>79</v>
      </c>
      <c r="CX136" s="133" t="str">
        <f t="shared" ref="CX136" si="4817">IF(CW136&gt;=75,"T","TT")</f>
        <v>T</v>
      </c>
      <c r="CY136" s="17">
        <v>85</v>
      </c>
      <c r="CZ136" s="6">
        <v>95</v>
      </c>
      <c r="DA136" s="6">
        <v>78</v>
      </c>
      <c r="DB136" s="6">
        <f t="shared" ref="DB136" si="4818">ROUND((((CY136)+(2*CZ136)+(3*DA136))/6),0)</f>
        <v>85</v>
      </c>
      <c r="DC136" s="6">
        <f t="shared" ref="DC136" si="4819">ROUND(DB136*0.7,0)</f>
        <v>60</v>
      </c>
      <c r="DD136" s="6" t="s">
        <v>24</v>
      </c>
      <c r="DE136" s="6" t="s">
        <v>24</v>
      </c>
      <c r="DF136" s="6" t="s">
        <v>24</v>
      </c>
      <c r="DG136" s="6" t="s">
        <v>24</v>
      </c>
      <c r="DH136" s="136">
        <f t="shared" ref="DH136" si="4820">DC136+DE137+DG138</f>
        <v>84</v>
      </c>
      <c r="DI136" s="133" t="str">
        <f t="shared" ref="DI136" si="4821">IF(DH136&gt;=75,"T","TT")</f>
        <v>T</v>
      </c>
      <c r="DJ136" s="16">
        <v>84</v>
      </c>
      <c r="DK136" s="6">
        <v>78</v>
      </c>
      <c r="DL136" s="6">
        <v>72</v>
      </c>
      <c r="DM136" s="6">
        <f t="shared" ref="DM136" si="4822">ROUND((((DJ136)+(2*DK136)+(3*DL136))/6),0)</f>
        <v>76</v>
      </c>
      <c r="DN136" s="6">
        <f t="shared" ref="DN136" si="4823">ROUND(DM136*0.5,0)</f>
        <v>38</v>
      </c>
      <c r="DO136" s="6" t="s">
        <v>24</v>
      </c>
      <c r="DP136" s="6" t="s">
        <v>24</v>
      </c>
      <c r="DQ136" s="6" t="s">
        <v>24</v>
      </c>
      <c r="DR136" s="6" t="s">
        <v>24</v>
      </c>
      <c r="DS136" s="136">
        <f t="shared" ref="DS136" si="4824">DN136+DP137+DR138</f>
        <v>81</v>
      </c>
      <c r="DT136" s="133" t="str">
        <f t="shared" ref="DT136" si="4825">IF(DS136&gt;=75,"T","TT")</f>
        <v>T</v>
      </c>
      <c r="DU136" s="17">
        <v>77</v>
      </c>
      <c r="DV136" s="6">
        <v>76</v>
      </c>
      <c r="DW136" s="6">
        <v>62</v>
      </c>
      <c r="DX136" s="6">
        <f t="shared" ref="DX136" si="4826">ROUND((((DU136)+(2*DV136)+(3*DW136))/6),0)</f>
        <v>69</v>
      </c>
      <c r="DY136" s="6">
        <f t="shared" ref="DY136" si="4827">ROUND(DX136*0.8,0)</f>
        <v>55</v>
      </c>
      <c r="DZ136" s="6" t="s">
        <v>24</v>
      </c>
      <c r="EA136" s="6" t="s">
        <v>24</v>
      </c>
      <c r="EB136" s="6" t="s">
        <v>24</v>
      </c>
      <c r="EC136" s="6" t="s">
        <v>24</v>
      </c>
      <c r="ED136" s="136">
        <f t="shared" ref="ED136" si="4828">DY136+EA137+EC138</f>
        <v>70</v>
      </c>
      <c r="EE136" s="139" t="str">
        <f t="shared" ref="EE136" si="4829">IF(ED136&gt;=70,"T","TT")</f>
        <v>T</v>
      </c>
      <c r="EF136" s="16">
        <v>80</v>
      </c>
      <c r="EG136" s="6">
        <v>70</v>
      </c>
      <c r="EH136" s="6">
        <v>57</v>
      </c>
      <c r="EI136" s="6">
        <f t="shared" ref="EI136" si="4830">ROUND((((EF136)+(2*EG136)+(3*EH136))/6),0)</f>
        <v>65</v>
      </c>
      <c r="EJ136" s="6">
        <f t="shared" ref="EJ136" si="4831">ROUND(EI136*0.6,0)</f>
        <v>39</v>
      </c>
      <c r="EK136" s="6" t="s">
        <v>24</v>
      </c>
      <c r="EL136" s="6" t="s">
        <v>24</v>
      </c>
      <c r="EM136" s="6" t="s">
        <v>24</v>
      </c>
      <c r="EN136" s="6" t="s">
        <v>24</v>
      </c>
      <c r="EO136" s="151">
        <f t="shared" ref="EO136" si="4832">EJ136+EL137+EN138</f>
        <v>70</v>
      </c>
      <c r="EP136" s="139" t="str">
        <f t="shared" ref="EP136" si="4833">IF(EO136&gt;=70,"T","TT")</f>
        <v>T</v>
      </c>
      <c r="EQ136" s="17">
        <v>75</v>
      </c>
      <c r="ER136" s="17">
        <v>75</v>
      </c>
      <c r="ES136" s="6">
        <v>88</v>
      </c>
      <c r="ET136" s="6">
        <f t="shared" ref="ET136" si="4834">ROUND((((EQ136)+(2*ER136)+(3*ES136))/6),0)</f>
        <v>82</v>
      </c>
      <c r="EU136" s="6">
        <f t="shared" ref="EU136" si="4835">ROUND(ET136*0.7,0)</f>
        <v>57</v>
      </c>
      <c r="EV136" s="6" t="s">
        <v>24</v>
      </c>
      <c r="EW136" s="6" t="s">
        <v>24</v>
      </c>
      <c r="EX136" s="6" t="s">
        <v>24</v>
      </c>
      <c r="EY136" s="6" t="s">
        <v>24</v>
      </c>
      <c r="EZ136" s="136">
        <f t="shared" ref="EZ136" si="4836">EU136+EW137+EY138</f>
        <v>80</v>
      </c>
      <c r="FA136" s="133" t="str">
        <f t="shared" ref="FA136" si="4837">IF(EZ136&gt;=70,"T","TT")</f>
        <v>T</v>
      </c>
      <c r="FB136" s="71">
        <v>75.5</v>
      </c>
      <c r="FC136" s="26">
        <v>75</v>
      </c>
      <c r="FD136" s="26">
        <v>68</v>
      </c>
      <c r="FE136" s="6">
        <f t="shared" ref="FE136" si="4838">ROUND((((FB136)+(2*FC136)+(3*FD136))/6),0)</f>
        <v>72</v>
      </c>
      <c r="FF136" s="6">
        <f t="shared" ref="FF136" si="4839">ROUND(FE136*0.3,0)</f>
        <v>22</v>
      </c>
      <c r="FG136" s="6" t="s">
        <v>24</v>
      </c>
      <c r="FH136" s="6" t="s">
        <v>24</v>
      </c>
      <c r="FI136" s="6" t="s">
        <v>24</v>
      </c>
      <c r="FJ136" s="6" t="s">
        <v>24</v>
      </c>
      <c r="FK136" s="136">
        <f t="shared" ref="FK136" si="4840">FF136+FH137+FJ138</f>
        <v>75</v>
      </c>
      <c r="FL136" s="139" t="str">
        <f t="shared" ref="FL136" si="4841">IF(FK136&gt;=75,"T","TT")</f>
        <v>T</v>
      </c>
      <c r="FM136" s="76">
        <v>91</v>
      </c>
      <c r="FN136" s="26">
        <v>70</v>
      </c>
      <c r="FO136" s="6">
        <v>65</v>
      </c>
      <c r="FP136" s="6">
        <f t="shared" ref="FP136" si="4842">ROUND((((FM136)+(2*FN136)+(3*FO136))/6),0)</f>
        <v>71</v>
      </c>
      <c r="FQ136" s="6">
        <f t="shared" ref="FQ136" si="4843">ROUND(FP136*0.4,0)</f>
        <v>28</v>
      </c>
      <c r="FR136" s="6" t="s">
        <v>24</v>
      </c>
      <c r="FS136" s="6" t="s">
        <v>24</v>
      </c>
      <c r="FT136" s="6" t="s">
        <v>24</v>
      </c>
      <c r="FU136" s="6" t="s">
        <v>24</v>
      </c>
      <c r="FV136" s="136">
        <f t="shared" ref="FV136" si="4844">FQ136+FS137+FU138</f>
        <v>75</v>
      </c>
      <c r="FW136" s="133" t="str">
        <f t="shared" ref="FW136" si="4845">IF(FV136&gt;=75,"T","TT")</f>
        <v>T</v>
      </c>
      <c r="FX136" s="16">
        <v>80</v>
      </c>
      <c r="FY136" s="6">
        <v>76</v>
      </c>
      <c r="FZ136" s="6">
        <v>88</v>
      </c>
      <c r="GA136" s="6">
        <f t="shared" ref="GA136" si="4846">ROUND((((FX136)+(2*FY136)+(3*FZ136))/6),0)</f>
        <v>83</v>
      </c>
      <c r="GB136" s="6">
        <f t="shared" ref="GB136" si="4847">ROUND(GA136*0.3,0)</f>
        <v>25</v>
      </c>
      <c r="GC136" s="6" t="s">
        <v>24</v>
      </c>
      <c r="GD136" s="6" t="s">
        <v>24</v>
      </c>
      <c r="GE136" s="6" t="s">
        <v>24</v>
      </c>
      <c r="GF136" s="6" t="s">
        <v>24</v>
      </c>
      <c r="GG136" s="136">
        <f t="shared" ref="GG136" si="4848">GB136+GD137+GF138</f>
        <v>81</v>
      </c>
      <c r="GH136" s="133" t="str">
        <f t="shared" si="2128"/>
        <v>T</v>
      </c>
      <c r="GI136" s="142">
        <f t="shared" ref="GI136" si="4849">M136+X136+AI136+AT136+BE136+BP136+CA136+CL136+CW136+DH136+DS136+ED136+EO136+EZ136+FK136+FV136+GG136</f>
        <v>1321</v>
      </c>
      <c r="GJ136" s="145">
        <f t="shared" ref="GJ136" si="4850">GI136/17</f>
        <v>77.705882352941174</v>
      </c>
      <c r="GK136" s="148">
        <f t="shared" ref="GK136" si="4851">17-GL136</f>
        <v>17</v>
      </c>
      <c r="GL136" s="148">
        <f t="shared" ref="GL136" si="4852">COUNTIF(C136:GH136,"TT")</f>
        <v>0</v>
      </c>
      <c r="GM136" s="148" t="str">
        <f t="shared" ref="GM136" si="4853">IF(GL136&lt;=3,"N","TN")</f>
        <v>N</v>
      </c>
      <c r="GN136" s="148">
        <f>RANK(GI136,$GI$7:$GI$138,0)</f>
        <v>7</v>
      </c>
      <c r="GO136" s="127" t="str">
        <f t="shared" ref="GO136" si="4854">IF(AND(AI136&gt;=75,AT136&gt;=75,FV136&gt;=75),"YA","TIDAK")</f>
        <v>YA</v>
      </c>
      <c r="GP136" s="130" t="str">
        <f t="shared" ref="GP136" si="4855">IF(AND(BE136&gt;=70,ED136&gt;=70,EO136&gt;=70,EZ136&gt;=70),"YA","TIDAK")</f>
        <v>YA</v>
      </c>
      <c r="GQ136" s="130" t="str">
        <f t="shared" ref="GQ136" si="4856">IF(AND(CL136&gt;=75,CW136&gt;=75,DH136&gt;=75,DS136&gt;=75),"YA","TIDAK")</f>
        <v>YA</v>
      </c>
      <c r="GR136" s="127"/>
    </row>
    <row r="137" spans="1:200" ht="15.75" customHeight="1" thickBot="1" x14ac:dyDescent="0.3">
      <c r="A137" s="155"/>
      <c r="B137" s="158"/>
      <c r="C137" s="11" t="s">
        <v>4</v>
      </c>
      <c r="D137" s="18">
        <v>77</v>
      </c>
      <c r="E137" s="8">
        <v>78</v>
      </c>
      <c r="F137" s="8">
        <v>80</v>
      </c>
      <c r="G137" s="26" t="s">
        <v>24</v>
      </c>
      <c r="H137" s="8" t="s">
        <v>24</v>
      </c>
      <c r="I137" s="8">
        <f t="shared" ref="I137" si="4857">ROUND((((D137)+(2*E137)+(3*F137))/6),0)</f>
        <v>79</v>
      </c>
      <c r="J137" s="8">
        <f t="shared" ref="J137" si="4858">ROUND(I137*0.25,0)</f>
        <v>20</v>
      </c>
      <c r="K137" s="8" t="s">
        <v>24</v>
      </c>
      <c r="L137" s="8" t="s">
        <v>24</v>
      </c>
      <c r="M137" s="137"/>
      <c r="N137" s="134"/>
      <c r="O137" s="7">
        <v>80</v>
      </c>
      <c r="P137" s="7">
        <v>80</v>
      </c>
      <c r="Q137" s="7">
        <v>80</v>
      </c>
      <c r="R137" s="8" t="s">
        <v>24</v>
      </c>
      <c r="S137" s="8" t="s">
        <v>24</v>
      </c>
      <c r="T137" s="8">
        <f t="shared" ref="T137" si="4859">ROUND((((O137)+(2*P137)+(3*Q137))/6),0)</f>
        <v>80</v>
      </c>
      <c r="U137" s="8">
        <f t="shared" ref="U137" si="4860">ROUND(T137*0.1,0)</f>
        <v>8</v>
      </c>
      <c r="V137" s="8" t="s">
        <v>24</v>
      </c>
      <c r="W137" s="8" t="s">
        <v>24</v>
      </c>
      <c r="X137" s="137"/>
      <c r="Y137" s="134"/>
      <c r="Z137" s="18">
        <v>81</v>
      </c>
      <c r="AA137" s="8">
        <v>81</v>
      </c>
      <c r="AB137" s="8">
        <v>81</v>
      </c>
      <c r="AC137" s="8" t="s">
        <v>24</v>
      </c>
      <c r="AD137" s="8" t="s">
        <v>24</v>
      </c>
      <c r="AE137" s="8">
        <f t="shared" ref="AE137" si="4861">ROUND((((Z137)+(2*AA137)+(3*AB137))/6),0)</f>
        <v>81</v>
      </c>
      <c r="AF137" s="8">
        <f t="shared" ref="AF137" si="4862">ROUND(AE137*0.5,0)</f>
        <v>41</v>
      </c>
      <c r="AG137" s="8" t="s">
        <v>24</v>
      </c>
      <c r="AH137" s="8" t="s">
        <v>24</v>
      </c>
      <c r="AI137" s="137"/>
      <c r="AJ137" s="134"/>
      <c r="AK137" s="7">
        <v>76</v>
      </c>
      <c r="AL137" s="7">
        <v>79</v>
      </c>
      <c r="AM137" s="7">
        <v>79</v>
      </c>
      <c r="AN137" s="8" t="s">
        <v>24</v>
      </c>
      <c r="AO137" s="8" t="s">
        <v>24</v>
      </c>
      <c r="AP137" s="8">
        <f t="shared" ref="AP137" si="4863">ROUND((((AK137)+(2*AL137)+(3*AM137))/6),0)</f>
        <v>79</v>
      </c>
      <c r="AQ137" s="8">
        <f t="shared" ref="AQ137" si="4864">ROUND(AP137*0.5,0)</f>
        <v>40</v>
      </c>
      <c r="AR137" s="8" t="s">
        <v>24</v>
      </c>
      <c r="AS137" s="8" t="s">
        <v>24</v>
      </c>
      <c r="AT137" s="137"/>
      <c r="AU137" s="134"/>
      <c r="AV137" s="18">
        <v>75</v>
      </c>
      <c r="AW137" s="18">
        <v>75</v>
      </c>
      <c r="AX137" s="18">
        <v>75</v>
      </c>
      <c r="AY137" s="8" t="s">
        <v>24</v>
      </c>
      <c r="AZ137" s="8" t="s">
        <v>24</v>
      </c>
      <c r="BA137" s="8">
        <f t="shared" ref="BA137" si="4865">ROUND((((AV137)+(2*AW137)+(3*AX137))/6),0)</f>
        <v>75</v>
      </c>
      <c r="BB137" s="8">
        <f t="shared" ref="BB137" si="4866">ROUND(BA137*0.1,0)</f>
        <v>8</v>
      </c>
      <c r="BC137" s="8" t="s">
        <v>24</v>
      </c>
      <c r="BD137" s="8" t="s">
        <v>24</v>
      </c>
      <c r="BE137" s="137"/>
      <c r="BF137" s="140"/>
      <c r="BG137" s="7">
        <v>80</v>
      </c>
      <c r="BH137" s="8">
        <v>79</v>
      </c>
      <c r="BI137" s="8">
        <v>79</v>
      </c>
      <c r="BJ137" s="8" t="s">
        <v>24</v>
      </c>
      <c r="BK137" s="8" t="s">
        <v>24</v>
      </c>
      <c r="BL137" s="8">
        <f t="shared" ref="BL137" si="4867">ROUND((((BG137)+(2*BH137)+(3*BI137))/6),0)</f>
        <v>79</v>
      </c>
      <c r="BM137" s="8">
        <f t="shared" ref="BM137" si="4868">ROUND(BL137*0.5,0)</f>
        <v>40</v>
      </c>
      <c r="BN137" s="8" t="s">
        <v>24</v>
      </c>
      <c r="BO137" s="8" t="s">
        <v>24</v>
      </c>
      <c r="BP137" s="137"/>
      <c r="BQ137" s="134"/>
      <c r="BR137" s="18"/>
      <c r="BS137" s="8"/>
      <c r="BT137" s="8"/>
      <c r="BU137" s="8" t="s">
        <v>24</v>
      </c>
      <c r="BV137" s="8" t="s">
        <v>24</v>
      </c>
      <c r="BW137" s="8">
        <v>80</v>
      </c>
      <c r="BX137" s="8">
        <f t="shared" ref="BX137" si="4869">ROUND(BW137*0.5,0)</f>
        <v>40</v>
      </c>
      <c r="BY137" s="8" t="s">
        <v>24</v>
      </c>
      <c r="BZ137" s="8" t="s">
        <v>24</v>
      </c>
      <c r="CA137" s="137"/>
      <c r="CB137" s="134"/>
      <c r="CC137" s="7">
        <v>80</v>
      </c>
      <c r="CD137" s="7">
        <v>80</v>
      </c>
      <c r="CE137" s="7">
        <v>84</v>
      </c>
      <c r="CF137" s="8" t="s">
        <v>24</v>
      </c>
      <c r="CG137" s="8" t="s">
        <v>24</v>
      </c>
      <c r="CH137" s="8">
        <f t="shared" ref="CH137" si="4870">ROUND((((CC137)+(2*CD137)+(3*CE137))/6),0)</f>
        <v>82</v>
      </c>
      <c r="CI137" s="8">
        <f t="shared" ref="CI137" si="4871">ROUND(CH137*0.1,0)</f>
        <v>8</v>
      </c>
      <c r="CJ137" s="8" t="s">
        <v>24</v>
      </c>
      <c r="CK137" s="8" t="s">
        <v>24</v>
      </c>
      <c r="CL137" s="137"/>
      <c r="CM137" s="134"/>
      <c r="CN137" s="18">
        <v>86</v>
      </c>
      <c r="CO137" s="8">
        <v>80</v>
      </c>
      <c r="CP137" s="8">
        <v>87</v>
      </c>
      <c r="CQ137" s="8" t="s">
        <v>24</v>
      </c>
      <c r="CR137" s="8" t="s">
        <v>24</v>
      </c>
      <c r="CS137" s="8">
        <f t="shared" ref="CS137" si="4872">ROUND((((CN137)+(2*CO137)+(3*CP137))/6),0)</f>
        <v>85</v>
      </c>
      <c r="CT137" s="8">
        <f t="shared" ref="CT137" si="4873">ROUND(CS137*0.2,0)</f>
        <v>17</v>
      </c>
      <c r="CU137" s="8" t="s">
        <v>24</v>
      </c>
      <c r="CV137" s="8" t="s">
        <v>24</v>
      </c>
      <c r="CW137" s="137"/>
      <c r="CX137" s="134"/>
      <c r="CY137" s="7">
        <v>80</v>
      </c>
      <c r="CZ137" s="8">
        <v>80</v>
      </c>
      <c r="DA137" s="8">
        <v>78</v>
      </c>
      <c r="DB137" s="8" t="s">
        <v>24</v>
      </c>
      <c r="DC137" s="8" t="s">
        <v>24</v>
      </c>
      <c r="DD137" s="8">
        <f t="shared" ref="DD137" si="4874">ROUND((((CY137)+(2*CZ137)+(3*DA137))/6),0)</f>
        <v>79</v>
      </c>
      <c r="DE137" s="8">
        <f t="shared" ref="DE137" si="4875">ROUND(DD137*0.2,0)</f>
        <v>16</v>
      </c>
      <c r="DF137" s="8" t="s">
        <v>24</v>
      </c>
      <c r="DG137" s="8" t="s">
        <v>24</v>
      </c>
      <c r="DH137" s="137"/>
      <c r="DI137" s="134"/>
      <c r="DJ137" s="18">
        <v>87</v>
      </c>
      <c r="DK137" s="8">
        <v>86</v>
      </c>
      <c r="DL137" s="8">
        <v>87</v>
      </c>
      <c r="DM137" s="8" t="s">
        <v>24</v>
      </c>
      <c r="DN137" s="8" t="s">
        <v>24</v>
      </c>
      <c r="DO137" s="8">
        <f t="shared" ref="DO137" si="4876">ROUND((((DJ137)+(2*DK137)+(3*DL137))/6),0)</f>
        <v>87</v>
      </c>
      <c r="DP137" s="8">
        <f t="shared" ref="DP137" si="4877">ROUND(DO137*0.2,0)</f>
        <v>17</v>
      </c>
      <c r="DQ137" s="8" t="s">
        <v>24</v>
      </c>
      <c r="DR137" s="8" t="s">
        <v>24</v>
      </c>
      <c r="DS137" s="137"/>
      <c r="DT137" s="134"/>
      <c r="DU137" s="7">
        <v>77</v>
      </c>
      <c r="DV137" s="8">
        <v>76</v>
      </c>
      <c r="DW137" s="8">
        <v>76</v>
      </c>
      <c r="DX137" s="8" t="s">
        <v>24</v>
      </c>
      <c r="DY137" s="8" t="s">
        <v>24</v>
      </c>
      <c r="DZ137" s="8">
        <f t="shared" ref="DZ137" si="4878">ROUND((((DU137)+(2*DV137)+(3*DW137))/6),0)</f>
        <v>76</v>
      </c>
      <c r="EA137" s="8">
        <f t="shared" ref="EA137" si="4879">ROUND(DZ137*0.15,0)</f>
        <v>11</v>
      </c>
      <c r="EB137" s="8" t="s">
        <v>24</v>
      </c>
      <c r="EC137" s="8" t="s">
        <v>24</v>
      </c>
      <c r="ED137" s="137"/>
      <c r="EE137" s="140"/>
      <c r="EF137" s="18">
        <v>76</v>
      </c>
      <c r="EG137" s="8">
        <v>76</v>
      </c>
      <c r="EH137" s="8">
        <v>76</v>
      </c>
      <c r="EI137" s="8" t="s">
        <v>24</v>
      </c>
      <c r="EJ137" s="8" t="s">
        <v>24</v>
      </c>
      <c r="EK137" s="8">
        <f t="shared" ref="EK137" si="4880">ROUND((((EF137)+(2*EG137)+(3*EH137))/6),0)</f>
        <v>76</v>
      </c>
      <c r="EL137" s="8">
        <f t="shared" ref="EL137" si="4881">ROUND(EK137*0.3,0)</f>
        <v>23</v>
      </c>
      <c r="EM137" s="8" t="s">
        <v>24</v>
      </c>
      <c r="EN137" s="8" t="s">
        <v>24</v>
      </c>
      <c r="EO137" s="152"/>
      <c r="EP137" s="140"/>
      <c r="EQ137" s="7">
        <v>77</v>
      </c>
      <c r="ER137" s="7">
        <v>77</v>
      </c>
      <c r="ES137" s="7">
        <v>77</v>
      </c>
      <c r="ET137" s="8" t="s">
        <v>24</v>
      </c>
      <c r="EU137" s="8" t="s">
        <v>24</v>
      </c>
      <c r="EV137" s="8">
        <f t="shared" ref="EV137" si="4882">ROUND((((EQ137)+(2*ER137)+(3*ES137))/6),0)</f>
        <v>77</v>
      </c>
      <c r="EW137" s="8">
        <f t="shared" ref="EW137" si="4883">ROUND(EV137*0.2,0)</f>
        <v>15</v>
      </c>
      <c r="EX137" s="8" t="s">
        <v>24</v>
      </c>
      <c r="EY137" s="8" t="s">
        <v>24</v>
      </c>
      <c r="EZ137" s="137"/>
      <c r="FA137" s="134"/>
      <c r="FB137" s="66">
        <v>75.52</v>
      </c>
      <c r="FC137" s="29">
        <v>75</v>
      </c>
      <c r="FD137" s="29">
        <v>76.069999999999993</v>
      </c>
      <c r="FE137" s="8" t="s">
        <v>24</v>
      </c>
      <c r="FF137" s="8" t="s">
        <v>24</v>
      </c>
      <c r="FG137" s="8">
        <f t="shared" ref="FG137" si="4884">ROUND((((FB137)+(2*FC137)+(3*FD137))/6),0)</f>
        <v>76</v>
      </c>
      <c r="FH137" s="8">
        <f t="shared" ref="FH137" si="4885">ROUND(FG137*0.5,0)</f>
        <v>38</v>
      </c>
      <c r="FI137" s="8" t="s">
        <v>24</v>
      </c>
      <c r="FJ137" s="8" t="s">
        <v>24</v>
      </c>
      <c r="FK137" s="137"/>
      <c r="FL137" s="140"/>
      <c r="FM137" s="74">
        <v>78.5</v>
      </c>
      <c r="FN137" s="29">
        <v>78</v>
      </c>
      <c r="FO137" s="29">
        <v>78</v>
      </c>
      <c r="FP137" s="8" t="s">
        <v>24</v>
      </c>
      <c r="FQ137" s="8" t="s">
        <v>24</v>
      </c>
      <c r="FR137" s="8">
        <f t="shared" ref="FR137" si="4886">ROUND((((FM137)+(2*FN137)+(3*FO137))/6),0)</f>
        <v>78</v>
      </c>
      <c r="FS137" s="8">
        <f t="shared" ref="FS137" si="4887">ROUND(FR137*0.4,0)</f>
        <v>31</v>
      </c>
      <c r="FT137" s="8" t="s">
        <v>24</v>
      </c>
      <c r="FU137" s="8" t="s">
        <v>24</v>
      </c>
      <c r="FV137" s="137"/>
      <c r="FW137" s="134"/>
      <c r="FX137" s="18">
        <v>80</v>
      </c>
      <c r="FY137" s="8">
        <v>78</v>
      </c>
      <c r="FZ137" s="8">
        <v>80</v>
      </c>
      <c r="GA137" s="8" t="s">
        <v>24</v>
      </c>
      <c r="GB137" s="8" t="s">
        <v>24</v>
      </c>
      <c r="GC137" s="8">
        <f t="shared" ref="GC137" si="4888">ROUND((((FX137)+(2*FY137)+(3*FZ137))/6),0)</f>
        <v>79</v>
      </c>
      <c r="GD137" s="8">
        <f t="shared" ref="GD137" si="4889">ROUND(GC137*0.5,0)</f>
        <v>40</v>
      </c>
      <c r="GE137" s="8" t="s">
        <v>24</v>
      </c>
      <c r="GF137" s="8" t="s">
        <v>24</v>
      </c>
      <c r="GG137" s="137"/>
      <c r="GH137" s="134"/>
      <c r="GI137" s="143"/>
      <c r="GJ137" s="146"/>
      <c r="GK137" s="149"/>
      <c r="GL137" s="149"/>
      <c r="GM137" s="149"/>
      <c r="GN137" s="149"/>
      <c r="GO137" s="128"/>
      <c r="GP137" s="131"/>
      <c r="GQ137" s="131"/>
      <c r="GR137" s="128"/>
    </row>
    <row r="138" spans="1:200" ht="15.75" customHeight="1" thickBot="1" x14ac:dyDescent="0.3">
      <c r="A138" s="156"/>
      <c r="B138" s="159"/>
      <c r="C138" s="12" t="s">
        <v>5</v>
      </c>
      <c r="D138" s="19">
        <v>80</v>
      </c>
      <c r="E138" s="20">
        <v>80</v>
      </c>
      <c r="F138" s="20">
        <v>83</v>
      </c>
      <c r="G138" s="26" t="s">
        <v>24</v>
      </c>
      <c r="H138" s="20" t="s">
        <v>24</v>
      </c>
      <c r="I138" s="20" t="s">
        <v>24</v>
      </c>
      <c r="J138" s="20" t="s">
        <v>24</v>
      </c>
      <c r="K138" s="20">
        <f t="shared" ref="K138" si="4890">ROUND((((D138)+(2*E138)+(3*F138))/6),0)</f>
        <v>82</v>
      </c>
      <c r="L138" s="20">
        <f t="shared" ref="L138" si="4891">ROUND(K138*0.35,0)</f>
        <v>29</v>
      </c>
      <c r="M138" s="138"/>
      <c r="N138" s="135"/>
      <c r="O138" s="7">
        <v>85</v>
      </c>
      <c r="P138" s="7">
        <v>80</v>
      </c>
      <c r="Q138" s="7">
        <v>80</v>
      </c>
      <c r="R138" s="20" t="s">
        <v>24</v>
      </c>
      <c r="S138" s="20" t="s">
        <v>24</v>
      </c>
      <c r="T138" s="20" t="s">
        <v>24</v>
      </c>
      <c r="U138" s="20" t="s">
        <v>24</v>
      </c>
      <c r="V138" s="20">
        <f t="shared" ref="V138" si="4892">ROUND((((O138)+(2*P138)+(3*Q138))/6),0)</f>
        <v>81</v>
      </c>
      <c r="W138" s="20">
        <f t="shared" ref="W138" si="4893">ROUND(V138*0.5,0)</f>
        <v>41</v>
      </c>
      <c r="X138" s="138"/>
      <c r="Y138" s="135"/>
      <c r="Z138" s="19">
        <v>83</v>
      </c>
      <c r="AA138" s="20">
        <v>80</v>
      </c>
      <c r="AB138" s="20">
        <v>82</v>
      </c>
      <c r="AC138" s="20" t="s">
        <v>24</v>
      </c>
      <c r="AD138" s="20" t="s">
        <v>24</v>
      </c>
      <c r="AE138" s="20" t="s">
        <v>24</v>
      </c>
      <c r="AF138" s="20" t="s">
        <v>24</v>
      </c>
      <c r="AG138" s="20">
        <f t="shared" ref="AG138" si="4894">ROUND((((Z138)+(2*AA138)+(3*AB138))/6),0)</f>
        <v>82</v>
      </c>
      <c r="AH138" s="20">
        <f t="shared" ref="AH138" si="4895">ROUND(AG138*0.2,0)</f>
        <v>16</v>
      </c>
      <c r="AI138" s="138"/>
      <c r="AJ138" s="135"/>
      <c r="AK138" s="21">
        <v>60</v>
      </c>
      <c r="AL138" s="21">
        <v>60</v>
      </c>
      <c r="AM138" s="21">
        <v>60</v>
      </c>
      <c r="AN138" s="20" t="s">
        <v>24</v>
      </c>
      <c r="AO138" s="20" t="s">
        <v>24</v>
      </c>
      <c r="AP138" s="20" t="s">
        <v>24</v>
      </c>
      <c r="AQ138" s="20" t="s">
        <v>24</v>
      </c>
      <c r="AR138" s="20">
        <f t="shared" ref="AR138" si="4896">ROUND((((AK138)+(2*AL138)+(3*AM138))/6),0)</f>
        <v>60</v>
      </c>
      <c r="AS138" s="20">
        <f t="shared" ref="AS138" si="4897">ROUND(AR138*0.2,0)</f>
        <v>12</v>
      </c>
      <c r="AT138" s="138"/>
      <c r="AU138" s="135"/>
      <c r="AV138" s="18">
        <v>75</v>
      </c>
      <c r="AW138" s="18">
        <v>75</v>
      </c>
      <c r="AX138" s="18">
        <v>75</v>
      </c>
      <c r="AY138" s="20" t="s">
        <v>24</v>
      </c>
      <c r="AZ138" s="20" t="s">
        <v>24</v>
      </c>
      <c r="BA138" s="20" t="s">
        <v>24</v>
      </c>
      <c r="BB138" s="20" t="s">
        <v>24</v>
      </c>
      <c r="BC138" s="20">
        <f t="shared" ref="BC138" si="4898">ROUND((((AV138)+(2*AW138)+(3*AX138))/6),0)</f>
        <v>75</v>
      </c>
      <c r="BD138" s="20">
        <f t="shared" ref="BD138" si="4899">ROUND(BC138*0.2,0)</f>
        <v>15</v>
      </c>
      <c r="BE138" s="138"/>
      <c r="BF138" s="141"/>
      <c r="BG138" s="21">
        <v>83</v>
      </c>
      <c r="BH138" s="20">
        <v>79</v>
      </c>
      <c r="BI138" s="20">
        <v>78</v>
      </c>
      <c r="BJ138" s="23" t="s">
        <v>24</v>
      </c>
      <c r="BK138" s="23" t="s">
        <v>24</v>
      </c>
      <c r="BL138" s="23" t="s">
        <v>24</v>
      </c>
      <c r="BM138" s="23" t="s">
        <v>24</v>
      </c>
      <c r="BN138" s="23">
        <f t="shared" ref="BN138" si="4900">ROUND((((BG138)+(2*BH138)+(3*BI138))/6),0)</f>
        <v>79</v>
      </c>
      <c r="BO138" s="23">
        <f t="shared" ref="BO138" si="4901">ROUND(BN138*0.3,0)</f>
        <v>24</v>
      </c>
      <c r="BP138" s="138"/>
      <c r="BQ138" s="135"/>
      <c r="BR138" s="19"/>
      <c r="BS138" s="20"/>
      <c r="BT138" s="20"/>
      <c r="BU138" s="23" t="s">
        <v>24</v>
      </c>
      <c r="BV138" s="23" t="s">
        <v>24</v>
      </c>
      <c r="BW138" s="23" t="s">
        <v>24</v>
      </c>
      <c r="BX138" s="23" t="s">
        <v>24</v>
      </c>
      <c r="BY138" s="23">
        <v>79</v>
      </c>
      <c r="BZ138" s="23">
        <f t="shared" ref="BZ138" si="4902">ROUND(BY138*0.4,0)</f>
        <v>32</v>
      </c>
      <c r="CA138" s="138"/>
      <c r="CB138" s="135"/>
      <c r="CC138" s="7">
        <v>80</v>
      </c>
      <c r="CD138" s="7">
        <v>80</v>
      </c>
      <c r="CE138" s="7">
        <v>82</v>
      </c>
      <c r="CF138" s="23" t="s">
        <v>24</v>
      </c>
      <c r="CG138" s="23" t="s">
        <v>24</v>
      </c>
      <c r="CH138" s="23" t="s">
        <v>24</v>
      </c>
      <c r="CI138" s="23" t="s">
        <v>24</v>
      </c>
      <c r="CJ138" s="23">
        <f t="shared" ref="CJ138" si="4903">ROUND((((CC138)+(2*CD138)+(3*CE138))/6),0)</f>
        <v>81</v>
      </c>
      <c r="CK138" s="23">
        <f t="shared" ref="CK138" si="4904">ROUND(CJ138*0.1,0)</f>
        <v>8</v>
      </c>
      <c r="CL138" s="138"/>
      <c r="CM138" s="135"/>
      <c r="CN138" s="19">
        <v>85</v>
      </c>
      <c r="CO138" s="20">
        <v>83</v>
      </c>
      <c r="CP138" s="20">
        <v>84</v>
      </c>
      <c r="CQ138" s="23" t="s">
        <v>24</v>
      </c>
      <c r="CR138" s="23" t="s">
        <v>24</v>
      </c>
      <c r="CS138" s="23" t="s">
        <v>24</v>
      </c>
      <c r="CT138" s="23" t="s">
        <v>24</v>
      </c>
      <c r="CU138" s="23">
        <f t="shared" ref="CU138" si="4905">ROUND((((CN138)+(2*CO138)+(3*CP138))/6),0)</f>
        <v>84</v>
      </c>
      <c r="CV138" s="23">
        <f t="shared" ref="CV138" si="4906">ROUND(CU138*0.1,0)</f>
        <v>8</v>
      </c>
      <c r="CW138" s="138"/>
      <c r="CX138" s="135"/>
      <c r="CY138" s="21">
        <v>80</v>
      </c>
      <c r="CZ138" s="20">
        <v>80</v>
      </c>
      <c r="DA138" s="20">
        <v>80</v>
      </c>
      <c r="DB138" s="23" t="s">
        <v>24</v>
      </c>
      <c r="DC138" s="23" t="s">
        <v>24</v>
      </c>
      <c r="DD138" s="23" t="s">
        <v>24</v>
      </c>
      <c r="DE138" s="23" t="s">
        <v>24</v>
      </c>
      <c r="DF138" s="23">
        <f t="shared" ref="DF138" si="4907">ROUND((((CY138)+(2*CZ138)+(3*DA138))/6),0)</f>
        <v>80</v>
      </c>
      <c r="DG138" s="23">
        <f t="shared" ref="DG138" si="4908">ROUND(DF138*0.1,0)</f>
        <v>8</v>
      </c>
      <c r="DH138" s="138"/>
      <c r="DI138" s="135"/>
      <c r="DJ138" s="18">
        <v>87</v>
      </c>
      <c r="DK138" s="8">
        <v>86</v>
      </c>
      <c r="DL138" s="8">
        <v>87</v>
      </c>
      <c r="DM138" s="20" t="s">
        <v>24</v>
      </c>
      <c r="DN138" s="20" t="s">
        <v>24</v>
      </c>
      <c r="DO138" s="20" t="s">
        <v>24</v>
      </c>
      <c r="DP138" s="20" t="s">
        <v>24</v>
      </c>
      <c r="DQ138" s="20">
        <f t="shared" ref="DQ138" si="4909">ROUND((((DJ138)+(2*DK138)+(3*DL138))/6),0)</f>
        <v>87</v>
      </c>
      <c r="DR138" s="20">
        <f t="shared" ref="DR138" si="4910">ROUND(DQ138*0.3,0)</f>
        <v>26</v>
      </c>
      <c r="DS138" s="138"/>
      <c r="DT138" s="135"/>
      <c r="DU138" s="21">
        <v>76</v>
      </c>
      <c r="DV138" s="20">
        <v>75</v>
      </c>
      <c r="DW138" s="20">
        <v>75</v>
      </c>
      <c r="DX138" s="20" t="s">
        <v>24</v>
      </c>
      <c r="DY138" s="20" t="s">
        <v>24</v>
      </c>
      <c r="DZ138" s="20" t="s">
        <v>24</v>
      </c>
      <c r="EA138" s="20" t="s">
        <v>24</v>
      </c>
      <c r="EB138" s="20">
        <f t="shared" ref="EB138" si="4911">ROUND((((DU138)+(2*DV138)+(3*DW138))/6),0)</f>
        <v>75</v>
      </c>
      <c r="EC138" s="20">
        <f t="shared" ref="EC138" si="4912">ROUND(EB138*0.05,0)</f>
        <v>4</v>
      </c>
      <c r="ED138" s="138"/>
      <c r="EE138" s="141"/>
      <c r="EF138" s="19">
        <v>78</v>
      </c>
      <c r="EG138" s="20">
        <v>78</v>
      </c>
      <c r="EH138" s="20">
        <v>78</v>
      </c>
      <c r="EI138" s="20" t="s">
        <v>24</v>
      </c>
      <c r="EJ138" s="20" t="s">
        <v>24</v>
      </c>
      <c r="EK138" s="20" t="s">
        <v>24</v>
      </c>
      <c r="EL138" s="20" t="s">
        <v>24</v>
      </c>
      <c r="EM138" s="20">
        <f t="shared" ref="EM138" si="4913">ROUND((((EF138)+(2*EG138)+(3*EH138))/6),0)</f>
        <v>78</v>
      </c>
      <c r="EN138" s="20">
        <f t="shared" ref="EN138" si="4914">ROUND(EM138*0.1,0)</f>
        <v>8</v>
      </c>
      <c r="EO138" s="153"/>
      <c r="EP138" s="141"/>
      <c r="EQ138" s="21">
        <v>78</v>
      </c>
      <c r="ER138" s="21">
        <v>78</v>
      </c>
      <c r="ES138" s="21">
        <v>78</v>
      </c>
      <c r="ET138" s="20" t="s">
        <v>24</v>
      </c>
      <c r="EU138" s="20" t="s">
        <v>24</v>
      </c>
      <c r="EV138" s="20" t="s">
        <v>24</v>
      </c>
      <c r="EW138" s="20" t="s">
        <v>24</v>
      </c>
      <c r="EX138" s="20">
        <f t="shared" ref="EX138" si="4915">ROUND((((EQ138)+(2*ER138)+(3*ES138))/6),0)</f>
        <v>78</v>
      </c>
      <c r="EY138" s="20">
        <f t="shared" ref="EY138" si="4916">ROUND(EX138*0.1,0)</f>
        <v>8</v>
      </c>
      <c r="EZ138" s="138"/>
      <c r="FA138" s="135"/>
      <c r="FB138" s="67">
        <v>75.400000000000006</v>
      </c>
      <c r="FC138" s="68">
        <v>75</v>
      </c>
      <c r="FD138" s="68">
        <v>75.900000000000006</v>
      </c>
      <c r="FE138" s="20" t="s">
        <v>24</v>
      </c>
      <c r="FF138" s="20" t="s">
        <v>24</v>
      </c>
      <c r="FG138" s="20" t="s">
        <v>24</v>
      </c>
      <c r="FH138" s="20" t="s">
        <v>24</v>
      </c>
      <c r="FI138" s="20">
        <f t="shared" ref="FI138" si="4917">ROUND((((FB138)+(2*FC138)+(3*FD138))/6),0)</f>
        <v>76</v>
      </c>
      <c r="FJ138" s="20">
        <f t="shared" ref="FJ138" si="4918">ROUND(FI138*0.2,0)</f>
        <v>15</v>
      </c>
      <c r="FK138" s="138"/>
      <c r="FL138" s="141"/>
      <c r="FM138" s="75">
        <v>77.5</v>
      </c>
      <c r="FN138" s="68">
        <v>78</v>
      </c>
      <c r="FO138" s="68">
        <v>78</v>
      </c>
      <c r="FP138" s="20" t="s">
        <v>24</v>
      </c>
      <c r="FQ138" s="20" t="s">
        <v>24</v>
      </c>
      <c r="FR138" s="20" t="s">
        <v>24</v>
      </c>
      <c r="FS138" s="20" t="s">
        <v>24</v>
      </c>
      <c r="FT138" s="20">
        <f t="shared" ref="FT138" si="4919">ROUND((((FM138)+(2*FN138)+(3*FO138))/6),0)</f>
        <v>78</v>
      </c>
      <c r="FU138" s="20">
        <f t="shared" ref="FU138" si="4920">ROUND(FT138*0.2,0)</f>
        <v>16</v>
      </c>
      <c r="FV138" s="138"/>
      <c r="FW138" s="135"/>
      <c r="FX138" s="19">
        <v>80</v>
      </c>
      <c r="FY138" s="20">
        <v>78</v>
      </c>
      <c r="FZ138" s="20">
        <v>80</v>
      </c>
      <c r="GA138" s="20" t="s">
        <v>24</v>
      </c>
      <c r="GB138" s="20" t="s">
        <v>24</v>
      </c>
      <c r="GC138" s="20" t="s">
        <v>24</v>
      </c>
      <c r="GD138" s="20" t="s">
        <v>24</v>
      </c>
      <c r="GE138" s="20">
        <f t="shared" ref="GE138" si="4921">ROUND((((FX138)+(2*FY138)+(3*FZ138))/6),0)</f>
        <v>79</v>
      </c>
      <c r="GF138" s="20">
        <f t="shared" ref="GF138" si="4922">ROUND(GE138*0.2,0)</f>
        <v>16</v>
      </c>
      <c r="GG138" s="138"/>
      <c r="GH138" s="135"/>
      <c r="GI138" s="144"/>
      <c r="GJ138" s="147"/>
      <c r="GK138" s="150"/>
      <c r="GL138" s="150"/>
      <c r="GM138" s="150"/>
      <c r="GN138" s="150"/>
      <c r="GO138" s="129"/>
      <c r="GP138" s="132"/>
      <c r="GQ138" s="132"/>
      <c r="GR138" s="129"/>
    </row>
    <row r="139" spans="1:200" ht="15.75" customHeight="1" thickBot="1" x14ac:dyDescent="0.3">
      <c r="A139" s="125" t="s">
        <v>9</v>
      </c>
      <c r="B139" s="126"/>
      <c r="C139" s="47"/>
      <c r="D139" s="30"/>
      <c r="E139" s="31"/>
      <c r="F139" s="31"/>
      <c r="G139" s="31"/>
      <c r="H139" s="31"/>
      <c r="I139" s="31"/>
      <c r="J139" s="31" t="s">
        <v>40</v>
      </c>
      <c r="K139" s="37">
        <f>A136-N139</f>
        <v>43</v>
      </c>
      <c r="L139" s="31" t="s">
        <v>39</v>
      </c>
      <c r="M139" s="31" t="s">
        <v>38</v>
      </c>
      <c r="N139" s="32">
        <f>COUNTIF(N7:N138,"TT")</f>
        <v>1</v>
      </c>
      <c r="O139" s="33"/>
      <c r="P139" s="34"/>
      <c r="Q139" s="34"/>
      <c r="R139" s="34"/>
      <c r="S139" s="34"/>
      <c r="T139" s="34"/>
      <c r="U139" s="34" t="s">
        <v>40</v>
      </c>
      <c r="V139" s="36">
        <f>A136-Y139</f>
        <v>42</v>
      </c>
      <c r="W139" s="31" t="s">
        <v>39</v>
      </c>
      <c r="X139" s="34" t="s">
        <v>38</v>
      </c>
      <c r="Y139" s="35">
        <f>COUNTIF(Y7:Y138,"TT")</f>
        <v>2</v>
      </c>
      <c r="Z139" s="33"/>
      <c r="AA139" s="34"/>
      <c r="AB139" s="34"/>
      <c r="AC139" s="34"/>
      <c r="AD139" s="34"/>
      <c r="AE139" s="34"/>
      <c r="AF139" s="34" t="s">
        <v>40</v>
      </c>
      <c r="AG139" s="36">
        <f>A136-AJ139</f>
        <v>44</v>
      </c>
      <c r="AH139" s="31" t="s">
        <v>39</v>
      </c>
      <c r="AI139" s="34" t="s">
        <v>38</v>
      </c>
      <c r="AJ139" s="35">
        <f>COUNTIF(AJ7:AJ138,"TT")</f>
        <v>0</v>
      </c>
      <c r="AK139" s="30"/>
      <c r="AL139" s="31"/>
      <c r="AM139" s="31"/>
      <c r="AN139" s="31"/>
      <c r="AO139" s="31"/>
      <c r="AP139" s="31"/>
      <c r="AQ139" s="31" t="s">
        <v>40</v>
      </c>
      <c r="AR139" s="37">
        <f>A136-AU139</f>
        <v>35</v>
      </c>
      <c r="AS139" s="31" t="s">
        <v>39</v>
      </c>
      <c r="AT139" s="31" t="s">
        <v>38</v>
      </c>
      <c r="AU139" s="32">
        <f>COUNTIF(AU7:AU138,"TT")</f>
        <v>9</v>
      </c>
      <c r="AV139" s="30"/>
      <c r="AW139" s="31"/>
      <c r="AX139" s="31"/>
      <c r="AY139" s="31"/>
      <c r="AZ139" s="31"/>
      <c r="BA139" s="31"/>
      <c r="BB139" s="31" t="s">
        <v>40</v>
      </c>
      <c r="BC139" s="37">
        <f>A136-BF139</f>
        <v>44</v>
      </c>
      <c r="BD139" s="31" t="s">
        <v>39</v>
      </c>
      <c r="BE139" s="31" t="s">
        <v>38</v>
      </c>
      <c r="BF139" s="32">
        <f>COUNTIF(BF7:BF138,"TT")</f>
        <v>0</v>
      </c>
      <c r="BG139" s="30"/>
      <c r="BH139" s="31"/>
      <c r="BI139" s="31"/>
      <c r="BJ139" s="31"/>
      <c r="BK139" s="31"/>
      <c r="BL139" s="31"/>
      <c r="BM139" s="31" t="s">
        <v>40</v>
      </c>
      <c r="BN139" s="37">
        <f>A136-BQ139</f>
        <v>44</v>
      </c>
      <c r="BO139" s="31" t="s">
        <v>39</v>
      </c>
      <c r="BP139" s="31" t="s">
        <v>38</v>
      </c>
      <c r="BQ139" s="32">
        <f>COUNTIF(BQ7:BQ138,"TT")</f>
        <v>0</v>
      </c>
      <c r="BR139" s="30"/>
      <c r="BS139" s="31"/>
      <c r="BT139" s="31"/>
      <c r="BU139" s="31"/>
      <c r="BV139" s="31"/>
      <c r="BW139" s="31"/>
      <c r="BX139" s="31" t="s">
        <v>40</v>
      </c>
      <c r="BY139" s="37">
        <f>A136-CB139</f>
        <v>44</v>
      </c>
      <c r="BZ139" s="31" t="s">
        <v>39</v>
      </c>
      <c r="CA139" s="31" t="s">
        <v>38</v>
      </c>
      <c r="CB139" s="32">
        <f>COUNTIF(CB7:CB138,"TT")</f>
        <v>0</v>
      </c>
      <c r="CC139" s="30"/>
      <c r="CD139" s="31"/>
      <c r="CE139" s="31"/>
      <c r="CF139" s="31"/>
      <c r="CG139" s="31"/>
      <c r="CH139" s="31"/>
      <c r="CI139" s="31" t="s">
        <v>40</v>
      </c>
      <c r="CJ139" s="37">
        <f>A136-CM139</f>
        <v>44</v>
      </c>
      <c r="CK139" s="31" t="s">
        <v>39</v>
      </c>
      <c r="CL139" s="31" t="s">
        <v>38</v>
      </c>
      <c r="CM139" s="32">
        <f>COUNTIF(CM7:CM138,"TT")</f>
        <v>0</v>
      </c>
      <c r="CN139" s="30"/>
      <c r="CO139" s="31"/>
      <c r="CP139" s="31"/>
      <c r="CQ139" s="31"/>
      <c r="CR139" s="31"/>
      <c r="CS139" s="31"/>
      <c r="CT139" s="31" t="s">
        <v>40</v>
      </c>
      <c r="CU139" s="37">
        <f>A136-CX139</f>
        <v>44</v>
      </c>
      <c r="CV139" s="31" t="s">
        <v>39</v>
      </c>
      <c r="CW139" s="31" t="s">
        <v>38</v>
      </c>
      <c r="CX139" s="32">
        <f>COUNTIF(CX7:CX138,"TT")</f>
        <v>0</v>
      </c>
      <c r="CY139" s="30"/>
      <c r="CZ139" s="31"/>
      <c r="DA139" s="31"/>
      <c r="DB139" s="31"/>
      <c r="DC139" s="31"/>
      <c r="DD139" s="31"/>
      <c r="DE139" s="31" t="s">
        <v>40</v>
      </c>
      <c r="DF139" s="37">
        <f>A136-DI139</f>
        <v>44</v>
      </c>
      <c r="DG139" s="31" t="s">
        <v>39</v>
      </c>
      <c r="DH139" s="31" t="s">
        <v>38</v>
      </c>
      <c r="DI139" s="32">
        <f>COUNTIF(DI7:DI138,"TT")</f>
        <v>0</v>
      </c>
      <c r="DJ139" s="30"/>
      <c r="DK139" s="31"/>
      <c r="DL139" s="31"/>
      <c r="DM139" s="31"/>
      <c r="DN139" s="31"/>
      <c r="DO139" s="31"/>
      <c r="DP139" s="31" t="s">
        <v>40</v>
      </c>
      <c r="DQ139" s="37">
        <f>A136-DT139</f>
        <v>44</v>
      </c>
      <c r="DR139" s="31" t="s">
        <v>39</v>
      </c>
      <c r="DS139" s="31" t="s">
        <v>38</v>
      </c>
      <c r="DT139" s="32">
        <f>COUNTIF(DT7:DT138,"TT")</f>
        <v>0</v>
      </c>
      <c r="DU139" s="30"/>
      <c r="DV139" s="31"/>
      <c r="DW139" s="31"/>
      <c r="DX139" s="31"/>
      <c r="DY139" s="31"/>
      <c r="DZ139" s="31"/>
      <c r="EA139" s="31" t="s">
        <v>40</v>
      </c>
      <c r="EB139" s="37">
        <f>A136-EE139</f>
        <v>44</v>
      </c>
      <c r="EC139" s="31" t="s">
        <v>39</v>
      </c>
      <c r="ED139" s="31" t="s">
        <v>38</v>
      </c>
      <c r="EE139" s="32">
        <f>COUNTIF(EE7:EE138,"TT")</f>
        <v>0</v>
      </c>
      <c r="EF139" s="30"/>
      <c r="EG139" s="31"/>
      <c r="EH139" s="31"/>
      <c r="EI139" s="31"/>
      <c r="EJ139" s="31"/>
      <c r="EK139" s="31"/>
      <c r="EL139" s="31" t="s">
        <v>40</v>
      </c>
      <c r="EM139" s="37">
        <f>A136-EP139</f>
        <v>44</v>
      </c>
      <c r="EN139" s="31" t="s">
        <v>39</v>
      </c>
      <c r="EO139" s="31" t="s">
        <v>38</v>
      </c>
      <c r="EP139" s="32">
        <f>COUNTIF(EP7:EP138,"TT")</f>
        <v>0</v>
      </c>
      <c r="EQ139" s="30"/>
      <c r="ER139" s="31"/>
      <c r="ES139" s="31"/>
      <c r="ET139" s="31"/>
      <c r="EU139" s="31"/>
      <c r="EV139" s="31"/>
      <c r="EW139" s="31" t="s">
        <v>40</v>
      </c>
      <c r="EX139" s="37">
        <f>A136-FA139</f>
        <v>43</v>
      </c>
      <c r="EY139" s="31" t="s">
        <v>39</v>
      </c>
      <c r="EZ139" s="31" t="s">
        <v>38</v>
      </c>
      <c r="FA139" s="32">
        <f>COUNTIF(FA7:FA138,"TT")</f>
        <v>1</v>
      </c>
      <c r="FB139" s="30"/>
      <c r="FC139" s="31"/>
      <c r="FD139" s="31"/>
      <c r="FE139" s="31"/>
      <c r="FF139" s="31"/>
      <c r="FG139" s="31"/>
      <c r="FH139" s="31" t="s">
        <v>40</v>
      </c>
      <c r="FI139" s="37">
        <f>A136-FL139</f>
        <v>44</v>
      </c>
      <c r="FJ139" s="31" t="s">
        <v>39</v>
      </c>
      <c r="FK139" s="31" t="s">
        <v>38</v>
      </c>
      <c r="FL139" s="32">
        <f>COUNTIF(FL7:FL138,"TT")</f>
        <v>0</v>
      </c>
      <c r="FM139" s="30"/>
      <c r="FN139" s="31"/>
      <c r="FO139" s="31"/>
      <c r="FP139" s="31"/>
      <c r="FQ139" s="31"/>
      <c r="FR139" s="31"/>
      <c r="FS139" s="31" t="s">
        <v>40</v>
      </c>
      <c r="FT139" s="37">
        <f>A136-FW139</f>
        <v>44</v>
      </c>
      <c r="FU139" s="31" t="s">
        <v>39</v>
      </c>
      <c r="FV139" s="31" t="s">
        <v>38</v>
      </c>
      <c r="FW139" s="32">
        <f>COUNTIF(FW7:FW138,"TT")</f>
        <v>0</v>
      </c>
      <c r="FX139" s="30"/>
      <c r="FY139" s="31"/>
      <c r="FZ139" s="31"/>
      <c r="GA139" s="31"/>
      <c r="GB139" s="31"/>
      <c r="GC139" s="31"/>
      <c r="GD139" s="31" t="s">
        <v>40</v>
      </c>
      <c r="GE139" s="37">
        <f>A136-GH139</f>
        <v>44</v>
      </c>
      <c r="GF139" s="31" t="s">
        <v>39</v>
      </c>
      <c r="GG139" s="31" t="s">
        <v>38</v>
      </c>
      <c r="GH139" s="32">
        <f>COUNTIF(GH7:GH138,"TT")</f>
        <v>0</v>
      </c>
      <c r="GI139" s="54"/>
      <c r="GJ139" s="40"/>
      <c r="GK139" s="40"/>
      <c r="GL139" s="40"/>
      <c r="GM139" s="40">
        <f>COUNTIF(GM7:GM138,"TN")</f>
        <v>0</v>
      </c>
      <c r="GN139" s="40"/>
      <c r="GO139" s="39">
        <f>COUNTIF(GO7:GO138,"YA")</f>
        <v>35</v>
      </c>
      <c r="GP139" s="39">
        <f>COUNTIF(GP7:GP138,"YA")</f>
        <v>43</v>
      </c>
      <c r="GQ139" s="40">
        <f>COUNTIF(GQ7:GQ138,"YA")</f>
        <v>44</v>
      </c>
      <c r="GR139" s="55"/>
    </row>
    <row r="140" spans="1:200" ht="18.75" customHeight="1" x14ac:dyDescent="0.25"/>
    <row r="141" spans="1:200" ht="18.75" customHeight="1" x14ac:dyDescent="0.25">
      <c r="A141" t="s">
        <v>10</v>
      </c>
      <c r="U141" t="s">
        <v>10</v>
      </c>
      <c r="EW141" t="s">
        <v>10</v>
      </c>
    </row>
    <row r="142" spans="1:200" ht="18.75" customHeight="1" x14ac:dyDescent="0.25"/>
    <row r="147" spans="11:11" x14ac:dyDescent="0.25">
      <c r="K147" t="s">
        <v>10</v>
      </c>
    </row>
  </sheetData>
  <sheetProtection formatCells="0" formatColumns="0" formatRows="0" insertColumns="0" insertRows="0" insertHyperlinks="0" deleteColumns="0" deleteRows="0" sort="0" autoFilter="0" pivotTables="0"/>
  <mergeCells count="2175">
    <mergeCell ref="N37:N39"/>
    <mergeCell ref="B37:B39"/>
    <mergeCell ref="M40:M42"/>
    <mergeCell ref="GQ124:GQ126"/>
    <mergeCell ref="GR124:GR126"/>
    <mergeCell ref="A115:A117"/>
    <mergeCell ref="A118:A120"/>
    <mergeCell ref="A121:A123"/>
    <mergeCell ref="A124:A126"/>
    <mergeCell ref="DS124:DS126"/>
    <mergeCell ref="DT124:DT126"/>
    <mergeCell ref="ED124:ED126"/>
    <mergeCell ref="EE124:EE126"/>
    <mergeCell ref="EO124:EO126"/>
    <mergeCell ref="EP124:EP126"/>
    <mergeCell ref="EZ124:EZ126"/>
    <mergeCell ref="FA124:FA126"/>
    <mergeCell ref="FK124:FK126"/>
    <mergeCell ref="FL124:FL126"/>
    <mergeCell ref="FV124:FV126"/>
    <mergeCell ref="FW124:FW126"/>
    <mergeCell ref="GG124:GG126"/>
    <mergeCell ref="GH124:GH126"/>
    <mergeCell ref="GI124:GI126"/>
    <mergeCell ref="GJ124:GJ126"/>
    <mergeCell ref="GK124:GK126"/>
    <mergeCell ref="GH121:GH123"/>
    <mergeCell ref="GI121:GI123"/>
    <mergeCell ref="GJ121:GJ123"/>
    <mergeCell ref="GK121:GK123"/>
    <mergeCell ref="GP121:GP123"/>
    <mergeCell ref="GQ121:GQ123"/>
    <mergeCell ref="GR121:GR123"/>
    <mergeCell ref="B124:B126"/>
    <mergeCell ref="M124:M126"/>
    <mergeCell ref="N124:N126"/>
    <mergeCell ref="X124:X126"/>
    <mergeCell ref="Y124:Y126"/>
    <mergeCell ref="AI124:AI126"/>
    <mergeCell ref="AJ124:AJ126"/>
    <mergeCell ref="AT124:AT126"/>
    <mergeCell ref="AU124:AU126"/>
    <mergeCell ref="BE124:BE126"/>
    <mergeCell ref="BF124:BF126"/>
    <mergeCell ref="BP124:BP126"/>
    <mergeCell ref="BQ124:BQ126"/>
    <mergeCell ref="CA124:CA126"/>
    <mergeCell ref="CB124:CB126"/>
    <mergeCell ref="CL124:CL126"/>
    <mergeCell ref="CM124:CM126"/>
    <mergeCell ref="CW124:CW126"/>
    <mergeCell ref="GI118:GI120"/>
    <mergeCell ref="GJ118:GJ120"/>
    <mergeCell ref="GK118:GK120"/>
    <mergeCell ref="GL118:GL120"/>
    <mergeCell ref="GM118:GM120"/>
    <mergeCell ref="GN118:GN120"/>
    <mergeCell ref="GO118:GO120"/>
    <mergeCell ref="GP118:GP120"/>
    <mergeCell ref="CX124:CX126"/>
    <mergeCell ref="DH124:DH126"/>
    <mergeCell ref="DI124:DI126"/>
    <mergeCell ref="CW121:CW123"/>
    <mergeCell ref="CX121:CX123"/>
    <mergeCell ref="DH121:DH123"/>
    <mergeCell ref="DI121:DI123"/>
    <mergeCell ref="GL124:GL126"/>
    <mergeCell ref="GM124:GM126"/>
    <mergeCell ref="GN124:GN126"/>
    <mergeCell ref="GO124:GO126"/>
    <mergeCell ref="EO121:EO123"/>
    <mergeCell ref="EP121:EP123"/>
    <mergeCell ref="EZ121:EZ123"/>
    <mergeCell ref="FA121:FA123"/>
    <mergeCell ref="FK121:FK123"/>
    <mergeCell ref="FL121:FL123"/>
    <mergeCell ref="FV121:FV123"/>
    <mergeCell ref="FW121:FW123"/>
    <mergeCell ref="GG121:GG123"/>
    <mergeCell ref="GP124:GP126"/>
    <mergeCell ref="GQ118:GQ120"/>
    <mergeCell ref="GR118:GR120"/>
    <mergeCell ref="B121:B123"/>
    <mergeCell ref="M121:M123"/>
    <mergeCell ref="N121:N123"/>
    <mergeCell ref="X121:X123"/>
    <mergeCell ref="Y121:Y123"/>
    <mergeCell ref="AI121:AI123"/>
    <mergeCell ref="AJ121:AJ123"/>
    <mergeCell ref="AT121:AT123"/>
    <mergeCell ref="AU121:AU123"/>
    <mergeCell ref="BE121:BE123"/>
    <mergeCell ref="BF121:BF123"/>
    <mergeCell ref="BP121:BP123"/>
    <mergeCell ref="BQ121:BQ123"/>
    <mergeCell ref="CA121:CA123"/>
    <mergeCell ref="CB121:CB123"/>
    <mergeCell ref="CL121:CL123"/>
    <mergeCell ref="CM121:CM123"/>
    <mergeCell ref="DS121:DS123"/>
    <mergeCell ref="DT121:DT123"/>
    <mergeCell ref="ED121:ED123"/>
    <mergeCell ref="EE121:EE123"/>
    <mergeCell ref="FL118:FL120"/>
    <mergeCell ref="FV118:FV120"/>
    <mergeCell ref="FW118:FW120"/>
    <mergeCell ref="GG118:GG120"/>
    <mergeCell ref="GL121:GL123"/>
    <mergeCell ref="GM121:GM123"/>
    <mergeCell ref="GN121:GN123"/>
    <mergeCell ref="GO121:GO123"/>
    <mergeCell ref="GH118:GH120"/>
    <mergeCell ref="GQ115:GQ117"/>
    <mergeCell ref="GR115:GR117"/>
    <mergeCell ref="B118:B120"/>
    <mergeCell ref="M118:M120"/>
    <mergeCell ref="N118:N120"/>
    <mergeCell ref="X118:X120"/>
    <mergeCell ref="Y118:Y120"/>
    <mergeCell ref="AI118:AI120"/>
    <mergeCell ref="AJ118:AJ120"/>
    <mergeCell ref="AT118:AT120"/>
    <mergeCell ref="AU118:AU120"/>
    <mergeCell ref="BE118:BE120"/>
    <mergeCell ref="BF118:BF120"/>
    <mergeCell ref="BP118:BP120"/>
    <mergeCell ref="BQ118:BQ120"/>
    <mergeCell ref="CA118:CA120"/>
    <mergeCell ref="CB118:CB120"/>
    <mergeCell ref="CL118:CL120"/>
    <mergeCell ref="CM118:CM120"/>
    <mergeCell ref="CW118:CW120"/>
    <mergeCell ref="CX118:CX120"/>
    <mergeCell ref="DH118:DH120"/>
    <mergeCell ref="DI118:DI120"/>
    <mergeCell ref="DS118:DS120"/>
    <mergeCell ref="DT118:DT120"/>
    <mergeCell ref="ED118:ED120"/>
    <mergeCell ref="EE118:EE120"/>
    <mergeCell ref="EO118:EO120"/>
    <mergeCell ref="EP118:EP120"/>
    <mergeCell ref="EZ118:EZ120"/>
    <mergeCell ref="FA118:FA120"/>
    <mergeCell ref="FK118:FK120"/>
    <mergeCell ref="EP115:EP117"/>
    <mergeCell ref="EZ115:EZ117"/>
    <mergeCell ref="FA115:FA117"/>
    <mergeCell ref="FK115:FK117"/>
    <mergeCell ref="FL115:FL117"/>
    <mergeCell ref="FV115:FV117"/>
    <mergeCell ref="FW115:FW117"/>
    <mergeCell ref="GG115:GG117"/>
    <mergeCell ref="GH115:GH117"/>
    <mergeCell ref="GI115:GI117"/>
    <mergeCell ref="GJ115:GJ117"/>
    <mergeCell ref="GK115:GK117"/>
    <mergeCell ref="GL115:GL117"/>
    <mergeCell ref="GM115:GM117"/>
    <mergeCell ref="GN115:GN117"/>
    <mergeCell ref="GO115:GO117"/>
    <mergeCell ref="GP115:GP117"/>
    <mergeCell ref="B115:B117"/>
    <mergeCell ref="M115:M117"/>
    <mergeCell ref="N115:N117"/>
    <mergeCell ref="X115:X117"/>
    <mergeCell ref="Y115:Y117"/>
    <mergeCell ref="AI115:AI117"/>
    <mergeCell ref="AJ115:AJ117"/>
    <mergeCell ref="AT115:AT117"/>
    <mergeCell ref="AU115:AU117"/>
    <mergeCell ref="BE115:BE117"/>
    <mergeCell ref="BF115:BF117"/>
    <mergeCell ref="BP115:BP117"/>
    <mergeCell ref="BQ115:BQ117"/>
    <mergeCell ref="CA115:CA117"/>
    <mergeCell ref="CB115:CB117"/>
    <mergeCell ref="CL115:CL117"/>
    <mergeCell ref="CM115:CM117"/>
    <mergeCell ref="A4:A6"/>
    <mergeCell ref="B4:B6"/>
    <mergeCell ref="D4:N4"/>
    <mergeCell ref="O4:Y4"/>
    <mergeCell ref="Z4:AJ4"/>
    <mergeCell ref="AK4:AU4"/>
    <mergeCell ref="P5:P6"/>
    <mergeCell ref="Q5:Q6"/>
    <mergeCell ref="R5:S5"/>
    <mergeCell ref="T5:U5"/>
    <mergeCell ref="GO4:GR4"/>
    <mergeCell ref="C5:C6"/>
    <mergeCell ref="D5:D6"/>
    <mergeCell ref="E5:E6"/>
    <mergeCell ref="F5:F6"/>
    <mergeCell ref="G5:H5"/>
    <mergeCell ref="I5:J5"/>
    <mergeCell ref="K5:L5"/>
    <mergeCell ref="N5:N6"/>
    <mergeCell ref="O5:O6"/>
    <mergeCell ref="FX4:GH4"/>
    <mergeCell ref="GI4:GI6"/>
    <mergeCell ref="GJ4:GJ6"/>
    <mergeCell ref="GK4:GL4"/>
    <mergeCell ref="GM4:GM6"/>
    <mergeCell ref="GN4:GN6"/>
    <mergeCell ref="FZ5:FZ6"/>
    <mergeCell ref="GA5:GB5"/>
    <mergeCell ref="GC5:GD5"/>
    <mergeCell ref="GE5:GF5"/>
    <mergeCell ref="DJ4:DT4"/>
    <mergeCell ref="DU4:EE4"/>
    <mergeCell ref="EF4:EP4"/>
    <mergeCell ref="EQ4:FA4"/>
    <mergeCell ref="FB4:FL4"/>
    <mergeCell ref="FM4:FW4"/>
    <mergeCell ref="AV4:BF4"/>
    <mergeCell ref="BG4:BQ4"/>
    <mergeCell ref="BR4:CB4"/>
    <mergeCell ref="CC4:CM4"/>
    <mergeCell ref="CN4:CX4"/>
    <mergeCell ref="CY4:DI4"/>
    <mergeCell ref="AN5:AO5"/>
    <mergeCell ref="AP5:AQ5"/>
    <mergeCell ref="AR5:AS5"/>
    <mergeCell ref="AU5:AU6"/>
    <mergeCell ref="AV5:AV6"/>
    <mergeCell ref="AW5:AW6"/>
    <mergeCell ref="AE5:AF5"/>
    <mergeCell ref="AG5:AH5"/>
    <mergeCell ref="AJ5:AJ6"/>
    <mergeCell ref="AK5:AK6"/>
    <mergeCell ref="AL5:AL6"/>
    <mergeCell ref="AM5:AM6"/>
    <mergeCell ref="CS5:CT5"/>
    <mergeCell ref="CU5:CV5"/>
    <mergeCell ref="CX5:CX6"/>
    <mergeCell ref="CY5:CY6"/>
    <mergeCell ref="CZ5:CZ6"/>
    <mergeCell ref="DA5:DA6"/>
    <mergeCell ref="CJ5:CK5"/>
    <mergeCell ref="CM5:CM6"/>
    <mergeCell ref="CN5:CN6"/>
    <mergeCell ref="CO5:CO6"/>
    <mergeCell ref="V5:W5"/>
    <mergeCell ref="Y5:Y6"/>
    <mergeCell ref="Z5:Z6"/>
    <mergeCell ref="AA5:AA6"/>
    <mergeCell ref="AB5:AB6"/>
    <mergeCell ref="AC5:AD5"/>
    <mergeCell ref="BR5:BR6"/>
    <mergeCell ref="BS5:BS6"/>
    <mergeCell ref="BT5:BT6"/>
    <mergeCell ref="BU5:BV5"/>
    <mergeCell ref="BW5:BX5"/>
    <mergeCell ref="BY5:BZ5"/>
    <mergeCell ref="BH5:BH6"/>
    <mergeCell ref="BI5:BI6"/>
    <mergeCell ref="BJ5:BK5"/>
    <mergeCell ref="BL5:BM5"/>
    <mergeCell ref="BN5:BO5"/>
    <mergeCell ref="BQ5:BQ6"/>
    <mergeCell ref="AX5:AX6"/>
    <mergeCell ref="AY5:AZ5"/>
    <mergeCell ref="BA5:BB5"/>
    <mergeCell ref="BC5:BD5"/>
    <mergeCell ref="BF5:BF6"/>
    <mergeCell ref="BG5:BG6"/>
    <mergeCell ref="CP5:CP6"/>
    <mergeCell ref="CQ5:CR5"/>
    <mergeCell ref="CB5:CB6"/>
    <mergeCell ref="CC5:CC6"/>
    <mergeCell ref="CD5:CD6"/>
    <mergeCell ref="CE5:CE6"/>
    <mergeCell ref="CF5:CG5"/>
    <mergeCell ref="CH5:CI5"/>
    <mergeCell ref="DV5:DV6"/>
    <mergeCell ref="DW5:DW6"/>
    <mergeCell ref="DX5:DY5"/>
    <mergeCell ref="DZ5:EA5"/>
    <mergeCell ref="EB5:EC5"/>
    <mergeCell ref="EE5:EE6"/>
    <mergeCell ref="DL5:DL6"/>
    <mergeCell ref="DM5:DN5"/>
    <mergeCell ref="DO5:DP5"/>
    <mergeCell ref="DQ5:DR5"/>
    <mergeCell ref="DT5:DT6"/>
    <mergeCell ref="DU5:DU6"/>
    <mergeCell ref="DB5:DC5"/>
    <mergeCell ref="DD5:DE5"/>
    <mergeCell ref="DF5:DG5"/>
    <mergeCell ref="DI5:DI6"/>
    <mergeCell ref="DJ5:DJ6"/>
    <mergeCell ref="DK5:DK6"/>
    <mergeCell ref="EX5:EY5"/>
    <mergeCell ref="FA5:FA6"/>
    <mergeCell ref="FB5:FB6"/>
    <mergeCell ref="FC5:FC6"/>
    <mergeCell ref="FD5:FD6"/>
    <mergeCell ref="FE5:FF5"/>
    <mergeCell ref="EP5:EP6"/>
    <mergeCell ref="EQ5:EQ6"/>
    <mergeCell ref="ER5:ER6"/>
    <mergeCell ref="ES5:ES6"/>
    <mergeCell ref="ET5:EU5"/>
    <mergeCell ref="EV5:EW5"/>
    <mergeCell ref="EF5:EF6"/>
    <mergeCell ref="EG5:EG6"/>
    <mergeCell ref="EH5:EH6"/>
    <mergeCell ref="EI5:EJ5"/>
    <mergeCell ref="EK5:EL5"/>
    <mergeCell ref="EM5:EN5"/>
    <mergeCell ref="GH5:GH6"/>
    <mergeCell ref="GK5:GL5"/>
    <mergeCell ref="GO5:GO6"/>
    <mergeCell ref="GP5:GP6"/>
    <mergeCell ref="GQ5:GQ6"/>
    <mergeCell ref="GR5:GR6"/>
    <mergeCell ref="FP5:FQ5"/>
    <mergeCell ref="FR5:FS5"/>
    <mergeCell ref="FT5:FU5"/>
    <mergeCell ref="FW5:FW6"/>
    <mergeCell ref="FX5:FX6"/>
    <mergeCell ref="FY5:FY6"/>
    <mergeCell ref="FG5:FH5"/>
    <mergeCell ref="FI5:FJ5"/>
    <mergeCell ref="FL5:FL6"/>
    <mergeCell ref="FM5:FM6"/>
    <mergeCell ref="FN5:FN6"/>
    <mergeCell ref="FO5:FO6"/>
    <mergeCell ref="DS7:DS9"/>
    <mergeCell ref="DT7:DT9"/>
    <mergeCell ref="BP7:BP9"/>
    <mergeCell ref="BQ7:BQ9"/>
    <mergeCell ref="CA7:CA9"/>
    <mergeCell ref="CB7:CB9"/>
    <mergeCell ref="CL7:CL9"/>
    <mergeCell ref="CM7:CM9"/>
    <mergeCell ref="AI7:AI9"/>
    <mergeCell ref="AJ7:AJ9"/>
    <mergeCell ref="AT7:AT9"/>
    <mergeCell ref="AU7:AU9"/>
    <mergeCell ref="BE7:BE9"/>
    <mergeCell ref="BF7:BF9"/>
    <mergeCell ref="A7:A9"/>
    <mergeCell ref="B7:B9"/>
    <mergeCell ref="M7:M9"/>
    <mergeCell ref="N7:N9"/>
    <mergeCell ref="X7:X9"/>
    <mergeCell ref="Y7:Y9"/>
    <mergeCell ref="GO7:GO9"/>
    <mergeCell ref="GP7:GP9"/>
    <mergeCell ref="GQ7:GQ9"/>
    <mergeCell ref="GR7:GR9"/>
    <mergeCell ref="A10:A12"/>
    <mergeCell ref="B10:B12"/>
    <mergeCell ref="M10:M12"/>
    <mergeCell ref="N10:N12"/>
    <mergeCell ref="X10:X12"/>
    <mergeCell ref="Y10:Y12"/>
    <mergeCell ref="GI7:GI9"/>
    <mergeCell ref="GJ7:GJ9"/>
    <mergeCell ref="GK7:GK9"/>
    <mergeCell ref="GL7:GL9"/>
    <mergeCell ref="GM7:GM9"/>
    <mergeCell ref="GN7:GN9"/>
    <mergeCell ref="FK7:FK9"/>
    <mergeCell ref="FL7:FL9"/>
    <mergeCell ref="FV7:FV9"/>
    <mergeCell ref="FW7:FW9"/>
    <mergeCell ref="GG7:GG9"/>
    <mergeCell ref="GH7:GH9"/>
    <mergeCell ref="ED7:ED9"/>
    <mergeCell ref="EE7:EE9"/>
    <mergeCell ref="EO7:EO9"/>
    <mergeCell ref="EP7:EP9"/>
    <mergeCell ref="EZ7:EZ9"/>
    <mergeCell ref="FA7:FA9"/>
    <mergeCell ref="CW7:CW9"/>
    <mergeCell ref="CX7:CX9"/>
    <mergeCell ref="DH7:DH9"/>
    <mergeCell ref="DI7:DI9"/>
    <mergeCell ref="GR10:GR12"/>
    <mergeCell ref="A13:A15"/>
    <mergeCell ref="B13:B15"/>
    <mergeCell ref="M13:M15"/>
    <mergeCell ref="N13:N15"/>
    <mergeCell ref="X13:X15"/>
    <mergeCell ref="Y13:Y15"/>
    <mergeCell ref="GI10:GI12"/>
    <mergeCell ref="GJ10:GJ12"/>
    <mergeCell ref="GK10:GK12"/>
    <mergeCell ref="GL10:GL12"/>
    <mergeCell ref="GM10:GM12"/>
    <mergeCell ref="GN10:GN12"/>
    <mergeCell ref="FK10:FK12"/>
    <mergeCell ref="FL10:FL12"/>
    <mergeCell ref="FV10:FV12"/>
    <mergeCell ref="FW10:FW12"/>
    <mergeCell ref="GG10:GG12"/>
    <mergeCell ref="GH10:GH12"/>
    <mergeCell ref="ED10:ED12"/>
    <mergeCell ref="EE10:EE12"/>
    <mergeCell ref="EO10:EO12"/>
    <mergeCell ref="EP10:EP12"/>
    <mergeCell ref="EZ10:EZ12"/>
    <mergeCell ref="FA10:FA12"/>
    <mergeCell ref="CW10:CW12"/>
    <mergeCell ref="CX10:CX12"/>
    <mergeCell ref="DH10:DH12"/>
    <mergeCell ref="DI10:DI12"/>
    <mergeCell ref="DS10:DS12"/>
    <mergeCell ref="DT10:DT12"/>
    <mergeCell ref="BP10:BP12"/>
    <mergeCell ref="BP13:BP15"/>
    <mergeCell ref="BQ13:BQ15"/>
    <mergeCell ref="CA13:CA15"/>
    <mergeCell ref="CB13:CB15"/>
    <mergeCell ref="CL13:CL15"/>
    <mergeCell ref="CM13:CM15"/>
    <mergeCell ref="AI13:AI15"/>
    <mergeCell ref="AJ13:AJ15"/>
    <mergeCell ref="AT13:AT15"/>
    <mergeCell ref="AU13:AU15"/>
    <mergeCell ref="BE13:BE15"/>
    <mergeCell ref="BF13:BF15"/>
    <mergeCell ref="GO10:GO12"/>
    <mergeCell ref="GP10:GP12"/>
    <mergeCell ref="GQ10:GQ12"/>
    <mergeCell ref="BQ10:BQ12"/>
    <mergeCell ref="CA10:CA12"/>
    <mergeCell ref="CB10:CB12"/>
    <mergeCell ref="CL10:CL12"/>
    <mergeCell ref="CM10:CM12"/>
    <mergeCell ref="AI10:AI12"/>
    <mergeCell ref="AJ10:AJ12"/>
    <mergeCell ref="AT10:AT12"/>
    <mergeCell ref="AU10:AU12"/>
    <mergeCell ref="BE10:BE12"/>
    <mergeCell ref="BF10:BF12"/>
    <mergeCell ref="GO13:GO15"/>
    <mergeCell ref="GP13:GP15"/>
    <mergeCell ref="GQ13:GQ15"/>
    <mergeCell ref="GR13:GR15"/>
    <mergeCell ref="A16:A18"/>
    <mergeCell ref="B16:B18"/>
    <mergeCell ref="M16:M18"/>
    <mergeCell ref="N16:N18"/>
    <mergeCell ref="X16:X18"/>
    <mergeCell ref="Y16:Y18"/>
    <mergeCell ref="GI13:GI15"/>
    <mergeCell ref="GJ13:GJ15"/>
    <mergeCell ref="GK13:GK15"/>
    <mergeCell ref="GL13:GL15"/>
    <mergeCell ref="GM13:GM15"/>
    <mergeCell ref="GN13:GN15"/>
    <mergeCell ref="FK13:FK15"/>
    <mergeCell ref="FL13:FL15"/>
    <mergeCell ref="FV13:FV15"/>
    <mergeCell ref="FW13:FW15"/>
    <mergeCell ref="GG13:GG15"/>
    <mergeCell ref="GH13:GH15"/>
    <mergeCell ref="ED13:ED15"/>
    <mergeCell ref="EE13:EE15"/>
    <mergeCell ref="EO13:EO15"/>
    <mergeCell ref="EP13:EP15"/>
    <mergeCell ref="EZ13:EZ15"/>
    <mergeCell ref="FA13:FA15"/>
    <mergeCell ref="CW13:CW15"/>
    <mergeCell ref="CX13:CX15"/>
    <mergeCell ref="DH13:DH15"/>
    <mergeCell ref="DI13:DI15"/>
    <mergeCell ref="GR16:GR18"/>
    <mergeCell ref="DS13:DS15"/>
    <mergeCell ref="DT13:DT15"/>
    <mergeCell ref="A19:A21"/>
    <mergeCell ref="B19:B21"/>
    <mergeCell ref="M19:M21"/>
    <mergeCell ref="N19:N21"/>
    <mergeCell ref="X19:X21"/>
    <mergeCell ref="Y19:Y21"/>
    <mergeCell ref="GI16:GI18"/>
    <mergeCell ref="GJ16:GJ18"/>
    <mergeCell ref="GK16:GK18"/>
    <mergeCell ref="GL16:GL18"/>
    <mergeCell ref="GM16:GM18"/>
    <mergeCell ref="GN16:GN18"/>
    <mergeCell ref="FK16:FK18"/>
    <mergeCell ref="FL16:FL18"/>
    <mergeCell ref="FV16:FV18"/>
    <mergeCell ref="FW16:FW18"/>
    <mergeCell ref="GG16:GG18"/>
    <mergeCell ref="GH16:GH18"/>
    <mergeCell ref="ED16:ED18"/>
    <mergeCell ref="EE16:EE18"/>
    <mergeCell ref="EO16:EO18"/>
    <mergeCell ref="EP16:EP18"/>
    <mergeCell ref="EZ16:EZ18"/>
    <mergeCell ref="FA16:FA18"/>
    <mergeCell ref="CW16:CW18"/>
    <mergeCell ref="CX16:CX18"/>
    <mergeCell ref="DH16:DH18"/>
    <mergeCell ref="DI16:DI18"/>
    <mergeCell ref="DS16:DS18"/>
    <mergeCell ref="DT16:DT18"/>
    <mergeCell ref="BP16:BP18"/>
    <mergeCell ref="DS19:DS21"/>
    <mergeCell ref="BQ19:BQ21"/>
    <mergeCell ref="CA19:CA21"/>
    <mergeCell ref="CB19:CB21"/>
    <mergeCell ref="CL19:CL21"/>
    <mergeCell ref="CM19:CM21"/>
    <mergeCell ref="AI19:AI21"/>
    <mergeCell ref="AJ19:AJ21"/>
    <mergeCell ref="AT19:AT21"/>
    <mergeCell ref="AU19:AU21"/>
    <mergeCell ref="BE19:BE21"/>
    <mergeCell ref="BF19:BF21"/>
    <mergeCell ref="GO16:GO18"/>
    <mergeCell ref="GP16:GP18"/>
    <mergeCell ref="GQ16:GQ18"/>
    <mergeCell ref="BQ16:BQ18"/>
    <mergeCell ref="CA16:CA18"/>
    <mergeCell ref="CB16:CB18"/>
    <mergeCell ref="CL16:CL18"/>
    <mergeCell ref="CM16:CM18"/>
    <mergeCell ref="AI16:AI18"/>
    <mergeCell ref="AJ16:AJ18"/>
    <mergeCell ref="AT16:AT18"/>
    <mergeCell ref="AU16:AU18"/>
    <mergeCell ref="BE16:BE18"/>
    <mergeCell ref="BF16:BF18"/>
    <mergeCell ref="GO19:GO21"/>
    <mergeCell ref="GP19:GP21"/>
    <mergeCell ref="GQ19:GQ21"/>
    <mergeCell ref="GR19:GR21"/>
    <mergeCell ref="A22:A24"/>
    <mergeCell ref="B22:B24"/>
    <mergeCell ref="M22:M24"/>
    <mergeCell ref="N22:N24"/>
    <mergeCell ref="X22:X24"/>
    <mergeCell ref="Y22:Y24"/>
    <mergeCell ref="GI19:GI21"/>
    <mergeCell ref="GJ19:GJ21"/>
    <mergeCell ref="GK19:GK21"/>
    <mergeCell ref="GL19:GL21"/>
    <mergeCell ref="GM19:GM21"/>
    <mergeCell ref="GN19:GN21"/>
    <mergeCell ref="FK19:FK21"/>
    <mergeCell ref="FL19:FL21"/>
    <mergeCell ref="FV19:FV21"/>
    <mergeCell ref="FW19:FW21"/>
    <mergeCell ref="GG19:GG21"/>
    <mergeCell ref="GH19:GH21"/>
    <mergeCell ref="ED19:ED21"/>
    <mergeCell ref="EE19:EE21"/>
    <mergeCell ref="EO19:EO21"/>
    <mergeCell ref="EP19:EP21"/>
    <mergeCell ref="EZ19:EZ21"/>
    <mergeCell ref="FA19:FA21"/>
    <mergeCell ref="CW19:CW21"/>
    <mergeCell ref="CX19:CX21"/>
    <mergeCell ref="DH19:DH21"/>
    <mergeCell ref="DI19:DI21"/>
    <mergeCell ref="GR22:GR24"/>
    <mergeCell ref="DT19:DT21"/>
    <mergeCell ref="BP19:BP21"/>
    <mergeCell ref="A25:A27"/>
    <mergeCell ref="B25:B27"/>
    <mergeCell ref="M25:M27"/>
    <mergeCell ref="N25:N27"/>
    <mergeCell ref="X25:X27"/>
    <mergeCell ref="Y25:Y27"/>
    <mergeCell ref="GI22:GI24"/>
    <mergeCell ref="GJ22:GJ24"/>
    <mergeCell ref="GK22:GK24"/>
    <mergeCell ref="GL22:GL24"/>
    <mergeCell ref="GM22:GM24"/>
    <mergeCell ref="GN22:GN24"/>
    <mergeCell ref="FK22:FK24"/>
    <mergeCell ref="FL22:FL24"/>
    <mergeCell ref="FV22:FV24"/>
    <mergeCell ref="FW22:FW24"/>
    <mergeCell ref="GG22:GG24"/>
    <mergeCell ref="GH22:GH24"/>
    <mergeCell ref="ED22:ED24"/>
    <mergeCell ref="EE22:EE24"/>
    <mergeCell ref="EO22:EO24"/>
    <mergeCell ref="EP22:EP24"/>
    <mergeCell ref="EZ22:EZ24"/>
    <mergeCell ref="FA22:FA24"/>
    <mergeCell ref="CW22:CW24"/>
    <mergeCell ref="CX22:CX24"/>
    <mergeCell ref="DH22:DH24"/>
    <mergeCell ref="DI22:DI24"/>
    <mergeCell ref="DS22:DS24"/>
    <mergeCell ref="DT22:DT24"/>
    <mergeCell ref="BP22:BP24"/>
    <mergeCell ref="DS25:DS27"/>
    <mergeCell ref="BQ25:BQ27"/>
    <mergeCell ref="CA25:CA27"/>
    <mergeCell ref="CB25:CB27"/>
    <mergeCell ref="CL25:CL27"/>
    <mergeCell ref="CM25:CM27"/>
    <mergeCell ref="AI25:AI27"/>
    <mergeCell ref="AJ25:AJ27"/>
    <mergeCell ref="AT25:AT27"/>
    <mergeCell ref="AU25:AU27"/>
    <mergeCell ref="BE25:BE27"/>
    <mergeCell ref="BF25:BF27"/>
    <mergeCell ref="GO22:GO24"/>
    <mergeCell ref="GP22:GP24"/>
    <mergeCell ref="GQ22:GQ24"/>
    <mergeCell ref="BQ22:BQ24"/>
    <mergeCell ref="CA22:CA24"/>
    <mergeCell ref="CB22:CB24"/>
    <mergeCell ref="CL22:CL24"/>
    <mergeCell ref="CM22:CM24"/>
    <mergeCell ref="AI22:AI24"/>
    <mergeCell ref="AJ22:AJ24"/>
    <mergeCell ref="AT22:AT24"/>
    <mergeCell ref="AU22:AU24"/>
    <mergeCell ref="BE22:BE24"/>
    <mergeCell ref="BF22:BF24"/>
    <mergeCell ref="GO25:GO27"/>
    <mergeCell ref="GP25:GP27"/>
    <mergeCell ref="GQ25:GQ27"/>
    <mergeCell ref="GR25:GR27"/>
    <mergeCell ref="A28:A30"/>
    <mergeCell ref="B28:B30"/>
    <mergeCell ref="M28:M30"/>
    <mergeCell ref="N28:N30"/>
    <mergeCell ref="X28:X30"/>
    <mergeCell ref="Y28:Y30"/>
    <mergeCell ref="GI25:GI27"/>
    <mergeCell ref="GJ25:GJ27"/>
    <mergeCell ref="GK25:GK27"/>
    <mergeCell ref="GL25:GL27"/>
    <mergeCell ref="GM25:GM27"/>
    <mergeCell ref="GN25:GN27"/>
    <mergeCell ref="FK25:FK27"/>
    <mergeCell ref="FL25:FL27"/>
    <mergeCell ref="FV25:FV27"/>
    <mergeCell ref="FW25:FW27"/>
    <mergeCell ref="GG25:GG27"/>
    <mergeCell ref="GH25:GH27"/>
    <mergeCell ref="ED25:ED27"/>
    <mergeCell ref="EE25:EE27"/>
    <mergeCell ref="EO25:EO27"/>
    <mergeCell ref="EP25:EP27"/>
    <mergeCell ref="EZ25:EZ27"/>
    <mergeCell ref="FA25:FA27"/>
    <mergeCell ref="CW25:CW27"/>
    <mergeCell ref="CX25:CX27"/>
    <mergeCell ref="DH25:DH27"/>
    <mergeCell ref="DI25:DI27"/>
    <mergeCell ref="GR28:GR30"/>
    <mergeCell ref="DT25:DT27"/>
    <mergeCell ref="BP25:BP27"/>
    <mergeCell ref="A31:A33"/>
    <mergeCell ref="B31:B33"/>
    <mergeCell ref="M31:M33"/>
    <mergeCell ref="N31:N33"/>
    <mergeCell ref="X31:X33"/>
    <mergeCell ref="Y31:Y33"/>
    <mergeCell ref="GI28:GI30"/>
    <mergeCell ref="GJ28:GJ30"/>
    <mergeCell ref="GK28:GK30"/>
    <mergeCell ref="GL28:GL30"/>
    <mergeCell ref="GM28:GM30"/>
    <mergeCell ref="GN28:GN30"/>
    <mergeCell ref="FK28:FK30"/>
    <mergeCell ref="FL28:FL30"/>
    <mergeCell ref="FV28:FV30"/>
    <mergeCell ref="FW28:FW30"/>
    <mergeCell ref="GG28:GG30"/>
    <mergeCell ref="GH28:GH30"/>
    <mergeCell ref="ED28:ED30"/>
    <mergeCell ref="EE28:EE30"/>
    <mergeCell ref="EO28:EO30"/>
    <mergeCell ref="EP28:EP30"/>
    <mergeCell ref="EZ28:EZ30"/>
    <mergeCell ref="FA28:FA30"/>
    <mergeCell ref="CW28:CW30"/>
    <mergeCell ref="CX28:CX30"/>
    <mergeCell ref="DH28:DH30"/>
    <mergeCell ref="DI28:DI30"/>
    <mergeCell ref="DS28:DS30"/>
    <mergeCell ref="DT28:DT30"/>
    <mergeCell ref="BP28:BP30"/>
    <mergeCell ref="DS31:DS33"/>
    <mergeCell ref="BQ31:BQ33"/>
    <mergeCell ref="CA31:CA33"/>
    <mergeCell ref="CB31:CB33"/>
    <mergeCell ref="CL31:CL33"/>
    <mergeCell ref="CM31:CM33"/>
    <mergeCell ref="AI31:AI33"/>
    <mergeCell ref="AJ31:AJ33"/>
    <mergeCell ref="AT31:AT33"/>
    <mergeCell ref="AU31:AU33"/>
    <mergeCell ref="BE31:BE33"/>
    <mergeCell ref="BF31:BF33"/>
    <mergeCell ref="GO28:GO30"/>
    <mergeCell ref="GP28:GP30"/>
    <mergeCell ref="GQ28:GQ30"/>
    <mergeCell ref="BQ28:BQ30"/>
    <mergeCell ref="CA28:CA30"/>
    <mergeCell ref="CB28:CB30"/>
    <mergeCell ref="CL28:CL30"/>
    <mergeCell ref="CM28:CM30"/>
    <mergeCell ref="AI28:AI30"/>
    <mergeCell ref="AJ28:AJ30"/>
    <mergeCell ref="AT28:AT30"/>
    <mergeCell ref="AU28:AU30"/>
    <mergeCell ref="BE28:BE30"/>
    <mergeCell ref="BF28:BF30"/>
    <mergeCell ref="GO31:GO33"/>
    <mergeCell ref="GP31:GP33"/>
    <mergeCell ref="GQ31:GQ33"/>
    <mergeCell ref="GR31:GR33"/>
    <mergeCell ref="A34:A36"/>
    <mergeCell ref="B34:B36"/>
    <mergeCell ref="M34:M36"/>
    <mergeCell ref="N34:N36"/>
    <mergeCell ref="X34:X36"/>
    <mergeCell ref="Y34:Y36"/>
    <mergeCell ref="GI31:GI33"/>
    <mergeCell ref="GJ31:GJ33"/>
    <mergeCell ref="GK31:GK33"/>
    <mergeCell ref="GL31:GL33"/>
    <mergeCell ref="GM31:GM33"/>
    <mergeCell ref="GN31:GN33"/>
    <mergeCell ref="FK31:FK33"/>
    <mergeCell ref="FL31:FL33"/>
    <mergeCell ref="FV31:FV33"/>
    <mergeCell ref="FW31:FW33"/>
    <mergeCell ref="GG31:GG33"/>
    <mergeCell ref="GH31:GH33"/>
    <mergeCell ref="ED31:ED33"/>
    <mergeCell ref="EE31:EE33"/>
    <mergeCell ref="EO31:EO33"/>
    <mergeCell ref="EP31:EP33"/>
    <mergeCell ref="EZ31:EZ33"/>
    <mergeCell ref="FA31:FA33"/>
    <mergeCell ref="CW31:CW33"/>
    <mergeCell ref="CX31:CX33"/>
    <mergeCell ref="DH31:DH33"/>
    <mergeCell ref="DI31:DI33"/>
    <mergeCell ref="GR34:GR36"/>
    <mergeCell ref="DT31:DT33"/>
    <mergeCell ref="BP31:BP33"/>
    <mergeCell ref="A37:A39"/>
    <mergeCell ref="M37:M39"/>
    <mergeCell ref="X37:X39"/>
    <mergeCell ref="Y37:Y39"/>
    <mergeCell ref="GI34:GI36"/>
    <mergeCell ref="GJ34:GJ36"/>
    <mergeCell ref="GK34:GK36"/>
    <mergeCell ref="GL34:GL36"/>
    <mergeCell ref="GM34:GM36"/>
    <mergeCell ref="GN34:GN36"/>
    <mergeCell ref="FK34:FK36"/>
    <mergeCell ref="FL34:FL36"/>
    <mergeCell ref="FV34:FV36"/>
    <mergeCell ref="FW34:FW36"/>
    <mergeCell ref="GG34:GG36"/>
    <mergeCell ref="GH34:GH36"/>
    <mergeCell ref="ED34:ED36"/>
    <mergeCell ref="EE34:EE36"/>
    <mergeCell ref="EO34:EO36"/>
    <mergeCell ref="EP34:EP36"/>
    <mergeCell ref="EZ34:EZ36"/>
    <mergeCell ref="FA34:FA36"/>
    <mergeCell ref="CW34:CW36"/>
    <mergeCell ref="CX34:CX36"/>
    <mergeCell ref="DH34:DH36"/>
    <mergeCell ref="DI34:DI36"/>
    <mergeCell ref="DS34:DS36"/>
    <mergeCell ref="DT34:DT36"/>
    <mergeCell ref="BP34:BP36"/>
    <mergeCell ref="DS37:DS39"/>
    <mergeCell ref="BQ37:BQ39"/>
    <mergeCell ref="CA37:CA39"/>
    <mergeCell ref="CL37:CL39"/>
    <mergeCell ref="CM37:CM39"/>
    <mergeCell ref="AI37:AI39"/>
    <mergeCell ref="AJ37:AJ39"/>
    <mergeCell ref="AT37:AT39"/>
    <mergeCell ref="AU37:AU39"/>
    <mergeCell ref="BE37:BE39"/>
    <mergeCell ref="BF37:BF39"/>
    <mergeCell ref="GO34:GO36"/>
    <mergeCell ref="GP34:GP36"/>
    <mergeCell ref="GQ34:GQ36"/>
    <mergeCell ref="BQ34:BQ36"/>
    <mergeCell ref="CA34:CA36"/>
    <mergeCell ref="CB34:CB36"/>
    <mergeCell ref="CL34:CL36"/>
    <mergeCell ref="CM34:CM36"/>
    <mergeCell ref="AI34:AI36"/>
    <mergeCell ref="AJ34:AJ36"/>
    <mergeCell ref="AT34:AT36"/>
    <mergeCell ref="AU34:AU36"/>
    <mergeCell ref="BE34:BE36"/>
    <mergeCell ref="BF34:BF36"/>
    <mergeCell ref="GO37:GO39"/>
    <mergeCell ref="GP37:GP39"/>
    <mergeCell ref="GQ37:GQ39"/>
    <mergeCell ref="GR37:GR39"/>
    <mergeCell ref="A40:A42"/>
    <mergeCell ref="B40:B42"/>
    <mergeCell ref="N40:N42"/>
    <mergeCell ref="X40:X42"/>
    <mergeCell ref="Y40:Y42"/>
    <mergeCell ref="GI37:GI39"/>
    <mergeCell ref="GJ37:GJ39"/>
    <mergeCell ref="GK37:GK39"/>
    <mergeCell ref="GL37:GL39"/>
    <mergeCell ref="GM37:GM39"/>
    <mergeCell ref="GN37:GN39"/>
    <mergeCell ref="FK37:FK39"/>
    <mergeCell ref="FL37:FL39"/>
    <mergeCell ref="FV37:FV39"/>
    <mergeCell ref="FW37:FW39"/>
    <mergeCell ref="GG37:GG39"/>
    <mergeCell ref="GH37:GH39"/>
    <mergeCell ref="ED37:ED39"/>
    <mergeCell ref="EE37:EE39"/>
    <mergeCell ref="EO37:EO39"/>
    <mergeCell ref="EP37:EP39"/>
    <mergeCell ref="EZ37:EZ39"/>
    <mergeCell ref="FA37:FA39"/>
    <mergeCell ref="CW37:CW39"/>
    <mergeCell ref="CX37:CX39"/>
    <mergeCell ref="DH37:DH39"/>
    <mergeCell ref="DI37:DI39"/>
    <mergeCell ref="GR40:GR42"/>
    <mergeCell ref="DT37:DT39"/>
    <mergeCell ref="BP37:BP39"/>
    <mergeCell ref="CB37:CB39"/>
    <mergeCell ref="A43:A45"/>
    <mergeCell ref="B43:B45"/>
    <mergeCell ref="M43:M45"/>
    <mergeCell ref="N43:N45"/>
    <mergeCell ref="X43:X45"/>
    <mergeCell ref="Y43:Y45"/>
    <mergeCell ref="GI40:GI42"/>
    <mergeCell ref="GJ40:GJ42"/>
    <mergeCell ref="GK40:GK42"/>
    <mergeCell ref="GL40:GL42"/>
    <mergeCell ref="GM40:GM42"/>
    <mergeCell ref="GN40:GN42"/>
    <mergeCell ref="FK40:FK42"/>
    <mergeCell ref="FL40:FL42"/>
    <mergeCell ref="FV40:FV42"/>
    <mergeCell ref="FW40:FW42"/>
    <mergeCell ref="GG40:GG42"/>
    <mergeCell ref="GH40:GH42"/>
    <mergeCell ref="ED40:ED42"/>
    <mergeCell ref="EE40:EE42"/>
    <mergeCell ref="EO40:EO42"/>
    <mergeCell ref="EP40:EP42"/>
    <mergeCell ref="EZ40:EZ42"/>
    <mergeCell ref="FA40:FA42"/>
    <mergeCell ref="CW40:CW42"/>
    <mergeCell ref="CX40:CX42"/>
    <mergeCell ref="DH40:DH42"/>
    <mergeCell ref="DI40:DI42"/>
    <mergeCell ref="DS40:DS42"/>
    <mergeCell ref="DT40:DT42"/>
    <mergeCell ref="BP40:BP42"/>
    <mergeCell ref="DS43:DS45"/>
    <mergeCell ref="BQ43:BQ45"/>
    <mergeCell ref="CA43:CA45"/>
    <mergeCell ref="CB43:CB45"/>
    <mergeCell ref="CL43:CL45"/>
    <mergeCell ref="CM43:CM45"/>
    <mergeCell ref="AI43:AI45"/>
    <mergeCell ref="AJ43:AJ45"/>
    <mergeCell ref="AT43:AT45"/>
    <mergeCell ref="AU43:AU45"/>
    <mergeCell ref="BE43:BE45"/>
    <mergeCell ref="BF43:BF45"/>
    <mergeCell ref="GO40:GO42"/>
    <mergeCell ref="GP40:GP42"/>
    <mergeCell ref="GQ40:GQ42"/>
    <mergeCell ref="BQ40:BQ42"/>
    <mergeCell ref="CA40:CA42"/>
    <mergeCell ref="CB40:CB42"/>
    <mergeCell ref="CL40:CL42"/>
    <mergeCell ref="CM40:CM42"/>
    <mergeCell ref="AI40:AI42"/>
    <mergeCell ref="AJ40:AJ42"/>
    <mergeCell ref="AT40:AT42"/>
    <mergeCell ref="AU40:AU42"/>
    <mergeCell ref="BE40:BE42"/>
    <mergeCell ref="BF40:BF42"/>
    <mergeCell ref="GO43:GO45"/>
    <mergeCell ref="GP43:GP45"/>
    <mergeCell ref="GQ43:GQ45"/>
    <mergeCell ref="GR43:GR45"/>
    <mergeCell ref="A46:A48"/>
    <mergeCell ref="B46:B48"/>
    <mergeCell ref="M46:M48"/>
    <mergeCell ref="N46:N48"/>
    <mergeCell ref="X46:X48"/>
    <mergeCell ref="Y46:Y48"/>
    <mergeCell ref="GI43:GI45"/>
    <mergeCell ref="GJ43:GJ45"/>
    <mergeCell ref="GK43:GK45"/>
    <mergeCell ref="GL43:GL45"/>
    <mergeCell ref="GM43:GM45"/>
    <mergeCell ref="GN43:GN45"/>
    <mergeCell ref="FK43:FK45"/>
    <mergeCell ref="FL43:FL45"/>
    <mergeCell ref="FV43:FV45"/>
    <mergeCell ref="FW43:FW45"/>
    <mergeCell ref="GG43:GG45"/>
    <mergeCell ref="GH43:GH45"/>
    <mergeCell ref="ED43:ED45"/>
    <mergeCell ref="EE43:EE45"/>
    <mergeCell ref="EO43:EO45"/>
    <mergeCell ref="EP43:EP45"/>
    <mergeCell ref="EZ43:EZ45"/>
    <mergeCell ref="FA43:FA45"/>
    <mergeCell ref="CW43:CW45"/>
    <mergeCell ref="CX43:CX45"/>
    <mergeCell ref="DH43:DH45"/>
    <mergeCell ref="DI43:DI45"/>
    <mergeCell ref="GR46:GR48"/>
    <mergeCell ref="DT43:DT45"/>
    <mergeCell ref="BP43:BP45"/>
    <mergeCell ref="A49:A51"/>
    <mergeCell ref="B49:B51"/>
    <mergeCell ref="M49:M51"/>
    <mergeCell ref="N49:N51"/>
    <mergeCell ref="X49:X51"/>
    <mergeCell ref="Y49:Y51"/>
    <mergeCell ref="GI46:GI48"/>
    <mergeCell ref="GJ46:GJ48"/>
    <mergeCell ref="GK46:GK48"/>
    <mergeCell ref="GL46:GL48"/>
    <mergeCell ref="GM46:GM48"/>
    <mergeCell ref="GN46:GN48"/>
    <mergeCell ref="FK46:FK48"/>
    <mergeCell ref="FL46:FL48"/>
    <mergeCell ref="FV46:FV48"/>
    <mergeCell ref="FW46:FW48"/>
    <mergeCell ref="GG46:GG48"/>
    <mergeCell ref="GH46:GH48"/>
    <mergeCell ref="ED46:ED48"/>
    <mergeCell ref="EE46:EE48"/>
    <mergeCell ref="EO46:EO48"/>
    <mergeCell ref="EP46:EP48"/>
    <mergeCell ref="EZ46:EZ48"/>
    <mergeCell ref="FA46:FA48"/>
    <mergeCell ref="CW46:CW48"/>
    <mergeCell ref="CX46:CX48"/>
    <mergeCell ref="DH46:DH48"/>
    <mergeCell ref="DI46:DI48"/>
    <mergeCell ref="DS46:DS48"/>
    <mergeCell ref="DT46:DT48"/>
    <mergeCell ref="BP46:BP48"/>
    <mergeCell ref="DS49:DS51"/>
    <mergeCell ref="BQ49:BQ51"/>
    <mergeCell ref="CA49:CA51"/>
    <mergeCell ref="CB49:CB51"/>
    <mergeCell ref="CL49:CL51"/>
    <mergeCell ref="CM49:CM51"/>
    <mergeCell ref="AI49:AI51"/>
    <mergeCell ref="AJ49:AJ51"/>
    <mergeCell ref="AT49:AT51"/>
    <mergeCell ref="AU49:AU51"/>
    <mergeCell ref="BE49:BE51"/>
    <mergeCell ref="BF49:BF51"/>
    <mergeCell ref="GO46:GO48"/>
    <mergeCell ref="GP46:GP48"/>
    <mergeCell ref="GQ46:GQ48"/>
    <mergeCell ref="BQ46:BQ48"/>
    <mergeCell ref="CA46:CA48"/>
    <mergeCell ref="CB46:CB48"/>
    <mergeCell ref="CL46:CL48"/>
    <mergeCell ref="CM46:CM48"/>
    <mergeCell ref="AI46:AI48"/>
    <mergeCell ref="AJ46:AJ48"/>
    <mergeCell ref="AT46:AT48"/>
    <mergeCell ref="AU46:AU48"/>
    <mergeCell ref="BE46:BE48"/>
    <mergeCell ref="BF46:BF48"/>
    <mergeCell ref="GO49:GO51"/>
    <mergeCell ref="GP49:GP51"/>
    <mergeCell ref="GQ49:GQ51"/>
    <mergeCell ref="GR49:GR51"/>
    <mergeCell ref="A52:A54"/>
    <mergeCell ref="B52:B54"/>
    <mergeCell ref="M52:M54"/>
    <mergeCell ref="N52:N54"/>
    <mergeCell ref="X52:X54"/>
    <mergeCell ref="Y52:Y54"/>
    <mergeCell ref="GI49:GI51"/>
    <mergeCell ref="GJ49:GJ51"/>
    <mergeCell ref="GK49:GK51"/>
    <mergeCell ref="GL49:GL51"/>
    <mergeCell ref="GM49:GM51"/>
    <mergeCell ref="GN49:GN51"/>
    <mergeCell ref="FK49:FK51"/>
    <mergeCell ref="FL49:FL51"/>
    <mergeCell ref="FV49:FV51"/>
    <mergeCell ref="FW49:FW51"/>
    <mergeCell ref="GG49:GG51"/>
    <mergeCell ref="GH49:GH51"/>
    <mergeCell ref="ED49:ED51"/>
    <mergeCell ref="EE49:EE51"/>
    <mergeCell ref="EO49:EO51"/>
    <mergeCell ref="EP49:EP51"/>
    <mergeCell ref="EZ49:EZ51"/>
    <mergeCell ref="FA49:FA51"/>
    <mergeCell ref="CW49:CW51"/>
    <mergeCell ref="CX49:CX51"/>
    <mergeCell ref="DH49:DH51"/>
    <mergeCell ref="DI49:DI51"/>
    <mergeCell ref="GR52:GR54"/>
    <mergeCell ref="DT49:DT51"/>
    <mergeCell ref="BP49:BP51"/>
    <mergeCell ref="A55:A57"/>
    <mergeCell ref="B55:B57"/>
    <mergeCell ref="M55:M57"/>
    <mergeCell ref="N55:N57"/>
    <mergeCell ref="X55:X57"/>
    <mergeCell ref="Y55:Y57"/>
    <mergeCell ref="GI52:GI54"/>
    <mergeCell ref="GJ52:GJ54"/>
    <mergeCell ref="GK52:GK54"/>
    <mergeCell ref="GL52:GL54"/>
    <mergeCell ref="GM52:GM54"/>
    <mergeCell ref="GN52:GN54"/>
    <mergeCell ref="FK52:FK54"/>
    <mergeCell ref="FL52:FL54"/>
    <mergeCell ref="FV52:FV54"/>
    <mergeCell ref="FW52:FW54"/>
    <mergeCell ref="GG52:GG54"/>
    <mergeCell ref="GH52:GH54"/>
    <mergeCell ref="ED52:ED54"/>
    <mergeCell ref="EE52:EE54"/>
    <mergeCell ref="EO52:EO54"/>
    <mergeCell ref="EP52:EP54"/>
    <mergeCell ref="EZ52:EZ54"/>
    <mergeCell ref="FA52:FA54"/>
    <mergeCell ref="CW52:CW54"/>
    <mergeCell ref="CX52:CX54"/>
    <mergeCell ref="DH52:DH54"/>
    <mergeCell ref="DI52:DI54"/>
    <mergeCell ref="DS52:DS54"/>
    <mergeCell ref="DT52:DT54"/>
    <mergeCell ref="BP52:BP54"/>
    <mergeCell ref="DS55:DS57"/>
    <mergeCell ref="BQ55:BQ57"/>
    <mergeCell ref="CA55:CA57"/>
    <mergeCell ref="CB55:CB57"/>
    <mergeCell ref="CL55:CL57"/>
    <mergeCell ref="CM55:CM57"/>
    <mergeCell ref="AI55:AI57"/>
    <mergeCell ref="AJ55:AJ57"/>
    <mergeCell ref="AT55:AT57"/>
    <mergeCell ref="AU55:AU57"/>
    <mergeCell ref="BE55:BE57"/>
    <mergeCell ref="BF55:BF57"/>
    <mergeCell ref="GO52:GO54"/>
    <mergeCell ref="GP52:GP54"/>
    <mergeCell ref="GQ52:GQ54"/>
    <mergeCell ref="BQ52:BQ54"/>
    <mergeCell ref="CA52:CA54"/>
    <mergeCell ref="CB52:CB54"/>
    <mergeCell ref="CL52:CL54"/>
    <mergeCell ref="CM52:CM54"/>
    <mergeCell ref="AI52:AI54"/>
    <mergeCell ref="AJ52:AJ54"/>
    <mergeCell ref="AT52:AT54"/>
    <mergeCell ref="AU52:AU54"/>
    <mergeCell ref="BE52:BE54"/>
    <mergeCell ref="BF52:BF54"/>
    <mergeCell ref="GO55:GO57"/>
    <mergeCell ref="GP55:GP57"/>
    <mergeCell ref="GQ55:GQ57"/>
    <mergeCell ref="GR55:GR57"/>
    <mergeCell ref="A58:A60"/>
    <mergeCell ref="B58:B60"/>
    <mergeCell ref="M58:M60"/>
    <mergeCell ref="N58:N60"/>
    <mergeCell ref="X58:X60"/>
    <mergeCell ref="Y58:Y60"/>
    <mergeCell ref="GI55:GI57"/>
    <mergeCell ref="GJ55:GJ57"/>
    <mergeCell ref="GK55:GK57"/>
    <mergeCell ref="GL55:GL57"/>
    <mergeCell ref="GM55:GM57"/>
    <mergeCell ref="GN55:GN57"/>
    <mergeCell ref="FK55:FK57"/>
    <mergeCell ref="FL55:FL57"/>
    <mergeCell ref="FV55:FV57"/>
    <mergeCell ref="FW55:FW57"/>
    <mergeCell ref="GG55:GG57"/>
    <mergeCell ref="GH55:GH57"/>
    <mergeCell ref="ED55:ED57"/>
    <mergeCell ref="EE55:EE57"/>
    <mergeCell ref="EO55:EO57"/>
    <mergeCell ref="EP55:EP57"/>
    <mergeCell ref="EZ55:EZ57"/>
    <mergeCell ref="FA55:FA57"/>
    <mergeCell ref="CW55:CW57"/>
    <mergeCell ref="CX55:CX57"/>
    <mergeCell ref="DH55:DH57"/>
    <mergeCell ref="DI55:DI57"/>
    <mergeCell ref="GR58:GR60"/>
    <mergeCell ref="DT55:DT57"/>
    <mergeCell ref="BP55:BP57"/>
    <mergeCell ref="A61:A63"/>
    <mergeCell ref="B61:B63"/>
    <mergeCell ref="M61:M63"/>
    <mergeCell ref="N61:N63"/>
    <mergeCell ref="X61:X63"/>
    <mergeCell ref="Y61:Y63"/>
    <mergeCell ref="GI58:GI60"/>
    <mergeCell ref="GJ58:GJ60"/>
    <mergeCell ref="GK58:GK60"/>
    <mergeCell ref="GL58:GL60"/>
    <mergeCell ref="GM58:GM60"/>
    <mergeCell ref="GN58:GN60"/>
    <mergeCell ref="FK58:FK60"/>
    <mergeCell ref="FL58:FL60"/>
    <mergeCell ref="FV58:FV60"/>
    <mergeCell ref="FW58:FW60"/>
    <mergeCell ref="GG58:GG60"/>
    <mergeCell ref="GH58:GH60"/>
    <mergeCell ref="ED58:ED60"/>
    <mergeCell ref="EE58:EE60"/>
    <mergeCell ref="EO58:EO60"/>
    <mergeCell ref="EP58:EP60"/>
    <mergeCell ref="EZ58:EZ60"/>
    <mergeCell ref="FA58:FA60"/>
    <mergeCell ref="CW58:CW60"/>
    <mergeCell ref="CX58:CX60"/>
    <mergeCell ref="DH58:DH60"/>
    <mergeCell ref="DI58:DI60"/>
    <mergeCell ref="DS58:DS60"/>
    <mergeCell ref="DT58:DT60"/>
    <mergeCell ref="BP58:BP60"/>
    <mergeCell ref="DS61:DS63"/>
    <mergeCell ref="BQ61:BQ63"/>
    <mergeCell ref="CA61:CA63"/>
    <mergeCell ref="CB61:CB63"/>
    <mergeCell ref="CL61:CL63"/>
    <mergeCell ref="CM61:CM63"/>
    <mergeCell ref="AI61:AI63"/>
    <mergeCell ref="AJ61:AJ63"/>
    <mergeCell ref="AT61:AT63"/>
    <mergeCell ref="AU61:AU63"/>
    <mergeCell ref="BE61:BE63"/>
    <mergeCell ref="BF61:BF63"/>
    <mergeCell ref="GO58:GO60"/>
    <mergeCell ref="GP58:GP60"/>
    <mergeCell ref="GQ58:GQ60"/>
    <mergeCell ref="BQ58:BQ60"/>
    <mergeCell ref="CA58:CA60"/>
    <mergeCell ref="CB58:CB60"/>
    <mergeCell ref="CL58:CL60"/>
    <mergeCell ref="CM58:CM60"/>
    <mergeCell ref="AI58:AI60"/>
    <mergeCell ref="AJ58:AJ60"/>
    <mergeCell ref="AT58:AT60"/>
    <mergeCell ref="AU58:AU60"/>
    <mergeCell ref="BE58:BE60"/>
    <mergeCell ref="BF58:BF60"/>
    <mergeCell ref="GO61:GO63"/>
    <mergeCell ref="GP61:GP63"/>
    <mergeCell ref="GQ61:GQ63"/>
    <mergeCell ref="GR61:GR63"/>
    <mergeCell ref="A64:A66"/>
    <mergeCell ref="B64:B66"/>
    <mergeCell ref="M64:M66"/>
    <mergeCell ref="N64:N66"/>
    <mergeCell ref="X64:X66"/>
    <mergeCell ref="Y64:Y66"/>
    <mergeCell ref="GI61:GI63"/>
    <mergeCell ref="GJ61:GJ63"/>
    <mergeCell ref="GK61:GK63"/>
    <mergeCell ref="GL61:GL63"/>
    <mergeCell ref="GM61:GM63"/>
    <mergeCell ref="GN61:GN63"/>
    <mergeCell ref="FK61:FK63"/>
    <mergeCell ref="FL61:FL63"/>
    <mergeCell ref="FV61:FV63"/>
    <mergeCell ref="FW61:FW63"/>
    <mergeCell ref="GG61:GG63"/>
    <mergeCell ref="GH61:GH63"/>
    <mergeCell ref="ED61:ED63"/>
    <mergeCell ref="EE61:EE63"/>
    <mergeCell ref="EO61:EO63"/>
    <mergeCell ref="EP61:EP63"/>
    <mergeCell ref="EZ61:EZ63"/>
    <mergeCell ref="FA61:FA63"/>
    <mergeCell ref="CW61:CW63"/>
    <mergeCell ref="CX61:CX63"/>
    <mergeCell ref="DH61:DH63"/>
    <mergeCell ref="DI61:DI63"/>
    <mergeCell ref="GR64:GR66"/>
    <mergeCell ref="DT61:DT63"/>
    <mergeCell ref="BP61:BP63"/>
    <mergeCell ref="A67:A69"/>
    <mergeCell ref="B67:B69"/>
    <mergeCell ref="M67:M69"/>
    <mergeCell ref="N67:N69"/>
    <mergeCell ref="X67:X69"/>
    <mergeCell ref="Y67:Y69"/>
    <mergeCell ref="GI64:GI66"/>
    <mergeCell ref="GJ64:GJ65"/>
    <mergeCell ref="GK64:GK66"/>
    <mergeCell ref="GL64:GL66"/>
    <mergeCell ref="GM64:GM66"/>
    <mergeCell ref="GN64:GN66"/>
    <mergeCell ref="FK64:FK66"/>
    <mergeCell ref="FL64:FL66"/>
    <mergeCell ref="FV64:FV66"/>
    <mergeCell ref="FW64:FW66"/>
    <mergeCell ref="GG64:GG66"/>
    <mergeCell ref="GH64:GH66"/>
    <mergeCell ref="ED64:ED66"/>
    <mergeCell ref="EE64:EE66"/>
    <mergeCell ref="EO64:EO66"/>
    <mergeCell ref="EP64:EP66"/>
    <mergeCell ref="EZ64:EZ66"/>
    <mergeCell ref="FA64:FA66"/>
    <mergeCell ref="CW64:CW66"/>
    <mergeCell ref="CX64:CX66"/>
    <mergeCell ref="DH64:DH66"/>
    <mergeCell ref="DI64:DI66"/>
    <mergeCell ref="DS64:DS66"/>
    <mergeCell ref="DT64:DT66"/>
    <mergeCell ref="BP64:BP66"/>
    <mergeCell ref="DS67:DS69"/>
    <mergeCell ref="BQ67:BQ69"/>
    <mergeCell ref="CA67:CA69"/>
    <mergeCell ref="CB67:CB69"/>
    <mergeCell ref="CL67:CL69"/>
    <mergeCell ref="CM67:CM69"/>
    <mergeCell ref="AI67:AI69"/>
    <mergeCell ref="AJ67:AJ69"/>
    <mergeCell ref="AT67:AT69"/>
    <mergeCell ref="AU67:AU69"/>
    <mergeCell ref="BE67:BE69"/>
    <mergeCell ref="BF67:BF69"/>
    <mergeCell ref="GO64:GO66"/>
    <mergeCell ref="GP64:GP66"/>
    <mergeCell ref="GQ64:GQ66"/>
    <mergeCell ref="BQ64:BQ66"/>
    <mergeCell ref="CA64:CA66"/>
    <mergeCell ref="CB64:CB66"/>
    <mergeCell ref="CL64:CL66"/>
    <mergeCell ref="CM64:CM66"/>
    <mergeCell ref="AI64:AI66"/>
    <mergeCell ref="AJ64:AJ66"/>
    <mergeCell ref="AT64:AT66"/>
    <mergeCell ref="AU64:AU66"/>
    <mergeCell ref="BE64:BE66"/>
    <mergeCell ref="BF64:BF66"/>
    <mergeCell ref="GO67:GO69"/>
    <mergeCell ref="GP67:GP69"/>
    <mergeCell ref="GQ67:GQ69"/>
    <mergeCell ref="GR67:GR69"/>
    <mergeCell ref="A70:A72"/>
    <mergeCell ref="B70:B72"/>
    <mergeCell ref="M70:M72"/>
    <mergeCell ref="N70:N72"/>
    <mergeCell ref="X70:X72"/>
    <mergeCell ref="Y70:Y72"/>
    <mergeCell ref="GI67:GI69"/>
    <mergeCell ref="GJ67:GJ69"/>
    <mergeCell ref="GK67:GK69"/>
    <mergeCell ref="GL67:GL69"/>
    <mergeCell ref="GM67:GM69"/>
    <mergeCell ref="GN67:GN69"/>
    <mergeCell ref="FK67:FK69"/>
    <mergeCell ref="FL67:FL69"/>
    <mergeCell ref="FV67:FV69"/>
    <mergeCell ref="FW67:FW69"/>
    <mergeCell ref="GG67:GG69"/>
    <mergeCell ref="GH67:GH69"/>
    <mergeCell ref="ED67:ED69"/>
    <mergeCell ref="EE67:EE69"/>
    <mergeCell ref="EO67:EO69"/>
    <mergeCell ref="EP67:EP69"/>
    <mergeCell ref="EZ67:EZ69"/>
    <mergeCell ref="FA67:FA69"/>
    <mergeCell ref="CW67:CW69"/>
    <mergeCell ref="CX67:CX69"/>
    <mergeCell ref="DH67:DH69"/>
    <mergeCell ref="DI67:DI69"/>
    <mergeCell ref="GR70:GR72"/>
    <mergeCell ref="DT67:DT69"/>
    <mergeCell ref="BP67:BP69"/>
    <mergeCell ref="A73:A75"/>
    <mergeCell ref="B73:B75"/>
    <mergeCell ref="M73:M75"/>
    <mergeCell ref="N73:N75"/>
    <mergeCell ref="X73:X75"/>
    <mergeCell ref="Y73:Y75"/>
    <mergeCell ref="GI70:GI72"/>
    <mergeCell ref="GJ70:GJ72"/>
    <mergeCell ref="GK70:GK72"/>
    <mergeCell ref="GL70:GL72"/>
    <mergeCell ref="GM70:GM72"/>
    <mergeCell ref="GN70:GN72"/>
    <mergeCell ref="FK70:FK72"/>
    <mergeCell ref="FL70:FL72"/>
    <mergeCell ref="FV70:FV72"/>
    <mergeCell ref="FW70:FW72"/>
    <mergeCell ref="GG70:GG72"/>
    <mergeCell ref="GH70:GH72"/>
    <mergeCell ref="ED70:ED72"/>
    <mergeCell ref="EE70:EE72"/>
    <mergeCell ref="EO70:EO72"/>
    <mergeCell ref="EP70:EP72"/>
    <mergeCell ref="EZ70:EZ72"/>
    <mergeCell ref="FA70:FA72"/>
    <mergeCell ref="CW70:CW72"/>
    <mergeCell ref="CX70:CX72"/>
    <mergeCell ref="DH70:DH72"/>
    <mergeCell ref="DI70:DI72"/>
    <mergeCell ref="DS70:DS72"/>
    <mergeCell ref="DT70:DT72"/>
    <mergeCell ref="BP70:BP72"/>
    <mergeCell ref="DS73:DS75"/>
    <mergeCell ref="BQ73:BQ75"/>
    <mergeCell ref="CA73:CA75"/>
    <mergeCell ref="CB73:CB75"/>
    <mergeCell ref="CL73:CL75"/>
    <mergeCell ref="CM73:CM75"/>
    <mergeCell ref="AI73:AI75"/>
    <mergeCell ref="AJ73:AJ75"/>
    <mergeCell ref="AT73:AT75"/>
    <mergeCell ref="AU73:AU75"/>
    <mergeCell ref="BE73:BE75"/>
    <mergeCell ref="BF73:BF75"/>
    <mergeCell ref="GO70:GO72"/>
    <mergeCell ref="GP70:GP72"/>
    <mergeCell ref="GQ70:GQ72"/>
    <mergeCell ref="BQ70:BQ72"/>
    <mergeCell ref="CA70:CA72"/>
    <mergeCell ref="CB70:CB72"/>
    <mergeCell ref="CL70:CL72"/>
    <mergeCell ref="CM70:CM72"/>
    <mergeCell ref="AI70:AI72"/>
    <mergeCell ref="AJ70:AJ72"/>
    <mergeCell ref="AT70:AT72"/>
    <mergeCell ref="AU70:AU72"/>
    <mergeCell ref="BE70:BE72"/>
    <mergeCell ref="BF70:BF72"/>
    <mergeCell ref="GO73:GO75"/>
    <mergeCell ref="GP73:GP75"/>
    <mergeCell ref="GQ73:GQ75"/>
    <mergeCell ref="GR73:GR75"/>
    <mergeCell ref="A76:A78"/>
    <mergeCell ref="B76:B78"/>
    <mergeCell ref="M76:M78"/>
    <mergeCell ref="N76:N78"/>
    <mergeCell ref="X76:X78"/>
    <mergeCell ref="Y76:Y78"/>
    <mergeCell ref="GI73:GI75"/>
    <mergeCell ref="GJ73:GJ75"/>
    <mergeCell ref="GK73:GK75"/>
    <mergeCell ref="GL73:GL75"/>
    <mergeCell ref="GM73:GM75"/>
    <mergeCell ref="GN73:GN75"/>
    <mergeCell ref="FK73:FK75"/>
    <mergeCell ref="FL73:FL75"/>
    <mergeCell ref="FV73:FV75"/>
    <mergeCell ref="FW73:FW75"/>
    <mergeCell ref="GG73:GG75"/>
    <mergeCell ref="GH73:GH75"/>
    <mergeCell ref="ED73:ED75"/>
    <mergeCell ref="EE73:EE75"/>
    <mergeCell ref="EO73:EO75"/>
    <mergeCell ref="EP73:EP75"/>
    <mergeCell ref="EZ73:EZ75"/>
    <mergeCell ref="FA73:FA75"/>
    <mergeCell ref="CW73:CW75"/>
    <mergeCell ref="CX73:CX75"/>
    <mergeCell ref="DH73:DH75"/>
    <mergeCell ref="DI73:DI75"/>
    <mergeCell ref="GR76:GR78"/>
    <mergeCell ref="DT73:DT75"/>
    <mergeCell ref="BP73:BP75"/>
    <mergeCell ref="A79:A81"/>
    <mergeCell ref="B79:B81"/>
    <mergeCell ref="M79:M81"/>
    <mergeCell ref="N79:N81"/>
    <mergeCell ref="X79:X81"/>
    <mergeCell ref="Y79:Y81"/>
    <mergeCell ref="GI76:GI78"/>
    <mergeCell ref="GJ76:GJ78"/>
    <mergeCell ref="GK76:GK78"/>
    <mergeCell ref="GL76:GL78"/>
    <mergeCell ref="GM76:GM78"/>
    <mergeCell ref="GN76:GN78"/>
    <mergeCell ref="FK76:FK78"/>
    <mergeCell ref="FL76:FL78"/>
    <mergeCell ref="FV76:FV78"/>
    <mergeCell ref="FW76:FW78"/>
    <mergeCell ref="GG76:GG78"/>
    <mergeCell ref="GH76:GH78"/>
    <mergeCell ref="ED76:ED78"/>
    <mergeCell ref="EE76:EE78"/>
    <mergeCell ref="EO76:EO78"/>
    <mergeCell ref="EP76:EP78"/>
    <mergeCell ref="EZ76:EZ78"/>
    <mergeCell ref="FA76:FA78"/>
    <mergeCell ref="CW76:CW78"/>
    <mergeCell ref="CX76:CX78"/>
    <mergeCell ref="DH76:DH78"/>
    <mergeCell ref="DI76:DI78"/>
    <mergeCell ref="DS76:DS78"/>
    <mergeCell ref="DT76:DT78"/>
    <mergeCell ref="BP76:BP78"/>
    <mergeCell ref="DS79:DS81"/>
    <mergeCell ref="BQ79:BQ81"/>
    <mergeCell ref="CA79:CA81"/>
    <mergeCell ref="CB79:CB81"/>
    <mergeCell ref="CL79:CL81"/>
    <mergeCell ref="CM79:CM81"/>
    <mergeCell ref="AI79:AI81"/>
    <mergeCell ref="AJ79:AJ81"/>
    <mergeCell ref="AT79:AT81"/>
    <mergeCell ref="AU79:AU81"/>
    <mergeCell ref="BE79:BE81"/>
    <mergeCell ref="BF79:BF81"/>
    <mergeCell ref="GO76:GO78"/>
    <mergeCell ref="GP76:GP78"/>
    <mergeCell ref="GQ76:GQ78"/>
    <mergeCell ref="BQ76:BQ78"/>
    <mergeCell ref="CA76:CA78"/>
    <mergeCell ref="CB76:CB78"/>
    <mergeCell ref="CL76:CL78"/>
    <mergeCell ref="CM76:CM78"/>
    <mergeCell ref="AI76:AI78"/>
    <mergeCell ref="AJ76:AJ78"/>
    <mergeCell ref="AT76:AT78"/>
    <mergeCell ref="AU76:AU78"/>
    <mergeCell ref="BE76:BE78"/>
    <mergeCell ref="BF76:BF78"/>
    <mergeCell ref="GO79:GO81"/>
    <mergeCell ref="GP79:GP81"/>
    <mergeCell ref="GQ79:GQ81"/>
    <mergeCell ref="GR79:GR81"/>
    <mergeCell ref="A82:A84"/>
    <mergeCell ref="B82:B84"/>
    <mergeCell ref="M82:M84"/>
    <mergeCell ref="N82:N84"/>
    <mergeCell ref="X82:X84"/>
    <mergeCell ref="Y82:Y84"/>
    <mergeCell ref="GI79:GI81"/>
    <mergeCell ref="GJ79:GJ81"/>
    <mergeCell ref="GK79:GK81"/>
    <mergeCell ref="GL79:GL81"/>
    <mergeCell ref="GM79:GM81"/>
    <mergeCell ref="GN79:GN81"/>
    <mergeCell ref="FK79:FK81"/>
    <mergeCell ref="FL79:FL81"/>
    <mergeCell ref="FV79:FV81"/>
    <mergeCell ref="FW79:FW81"/>
    <mergeCell ref="GG79:GG81"/>
    <mergeCell ref="GH79:GH81"/>
    <mergeCell ref="ED79:ED81"/>
    <mergeCell ref="EE79:EE81"/>
    <mergeCell ref="EO79:EO81"/>
    <mergeCell ref="EP79:EP81"/>
    <mergeCell ref="EZ79:EZ81"/>
    <mergeCell ref="FA79:FA81"/>
    <mergeCell ref="CW79:CW81"/>
    <mergeCell ref="CX79:CX81"/>
    <mergeCell ref="DH79:DH81"/>
    <mergeCell ref="DI79:DI81"/>
    <mergeCell ref="GR82:GR84"/>
    <mergeCell ref="DT79:DT81"/>
    <mergeCell ref="BP79:BP81"/>
    <mergeCell ref="A85:A87"/>
    <mergeCell ref="B85:B87"/>
    <mergeCell ref="M85:M87"/>
    <mergeCell ref="N85:N87"/>
    <mergeCell ref="X85:X87"/>
    <mergeCell ref="Y85:Y87"/>
    <mergeCell ref="GI82:GI84"/>
    <mergeCell ref="GJ82:GJ84"/>
    <mergeCell ref="GK82:GK84"/>
    <mergeCell ref="GL82:GL84"/>
    <mergeCell ref="GM82:GM84"/>
    <mergeCell ref="GN82:GN84"/>
    <mergeCell ref="FK82:FK84"/>
    <mergeCell ref="FL82:FL84"/>
    <mergeCell ref="FV82:FV84"/>
    <mergeCell ref="FW82:FW84"/>
    <mergeCell ref="GG82:GG84"/>
    <mergeCell ref="GH82:GH84"/>
    <mergeCell ref="ED82:ED84"/>
    <mergeCell ref="EE82:EE84"/>
    <mergeCell ref="EO82:EO84"/>
    <mergeCell ref="EP82:EP84"/>
    <mergeCell ref="EZ82:EZ84"/>
    <mergeCell ref="FA82:FA84"/>
    <mergeCell ref="CW82:CW84"/>
    <mergeCell ref="CX82:CX84"/>
    <mergeCell ref="DH82:DH84"/>
    <mergeCell ref="DI82:DI84"/>
    <mergeCell ref="DS82:DS84"/>
    <mergeCell ref="DT82:DT84"/>
    <mergeCell ref="BP82:BP84"/>
    <mergeCell ref="DS85:DS87"/>
    <mergeCell ref="BQ85:BQ87"/>
    <mergeCell ref="CA85:CA87"/>
    <mergeCell ref="CB85:CB87"/>
    <mergeCell ref="CL85:CL87"/>
    <mergeCell ref="CM85:CM87"/>
    <mergeCell ref="AI85:AI87"/>
    <mergeCell ref="AJ85:AJ87"/>
    <mergeCell ref="AT85:AT87"/>
    <mergeCell ref="AU85:AU87"/>
    <mergeCell ref="BE85:BE87"/>
    <mergeCell ref="BF85:BF87"/>
    <mergeCell ref="GO82:GO84"/>
    <mergeCell ref="GP82:GP84"/>
    <mergeCell ref="GQ82:GQ84"/>
    <mergeCell ref="BQ82:BQ84"/>
    <mergeCell ref="CA82:CA84"/>
    <mergeCell ref="CB82:CB84"/>
    <mergeCell ref="CL82:CL84"/>
    <mergeCell ref="CM82:CM84"/>
    <mergeCell ref="AI82:AI84"/>
    <mergeCell ref="AJ82:AJ84"/>
    <mergeCell ref="AT82:AT84"/>
    <mergeCell ref="AU82:AU84"/>
    <mergeCell ref="BE82:BE84"/>
    <mergeCell ref="BF82:BF84"/>
    <mergeCell ref="GO85:GO87"/>
    <mergeCell ref="GP85:GP87"/>
    <mergeCell ref="GQ85:GQ87"/>
    <mergeCell ref="GR85:GR87"/>
    <mergeCell ref="A88:A90"/>
    <mergeCell ref="B88:B90"/>
    <mergeCell ref="M88:M90"/>
    <mergeCell ref="N88:N90"/>
    <mergeCell ref="X88:X90"/>
    <mergeCell ref="Y88:Y90"/>
    <mergeCell ref="GI85:GI87"/>
    <mergeCell ref="GJ85:GJ87"/>
    <mergeCell ref="GK85:GK87"/>
    <mergeCell ref="GL85:GL87"/>
    <mergeCell ref="GM85:GM87"/>
    <mergeCell ref="GN85:GN87"/>
    <mergeCell ref="FK85:FK87"/>
    <mergeCell ref="FL85:FL87"/>
    <mergeCell ref="FV85:FV87"/>
    <mergeCell ref="FW85:FW87"/>
    <mergeCell ref="GG85:GG87"/>
    <mergeCell ref="GH85:GH87"/>
    <mergeCell ref="ED85:ED87"/>
    <mergeCell ref="EE85:EE87"/>
    <mergeCell ref="EO85:EO87"/>
    <mergeCell ref="EP85:EP87"/>
    <mergeCell ref="EZ85:EZ87"/>
    <mergeCell ref="FA85:FA87"/>
    <mergeCell ref="CW85:CW87"/>
    <mergeCell ref="CX85:CX87"/>
    <mergeCell ref="DH85:DH87"/>
    <mergeCell ref="DI85:DI87"/>
    <mergeCell ref="GR88:GR90"/>
    <mergeCell ref="DT85:DT87"/>
    <mergeCell ref="BP85:BP87"/>
    <mergeCell ref="A91:A93"/>
    <mergeCell ref="B91:B93"/>
    <mergeCell ref="M91:M93"/>
    <mergeCell ref="N91:N93"/>
    <mergeCell ref="X91:X93"/>
    <mergeCell ref="Y91:Y93"/>
    <mergeCell ref="GI88:GI90"/>
    <mergeCell ref="GJ88:GJ90"/>
    <mergeCell ref="GK88:GK90"/>
    <mergeCell ref="GL88:GL90"/>
    <mergeCell ref="GM88:GM90"/>
    <mergeCell ref="GN88:GN90"/>
    <mergeCell ref="FK88:FK90"/>
    <mergeCell ref="FL88:FL90"/>
    <mergeCell ref="FV88:FV90"/>
    <mergeCell ref="FW88:FW90"/>
    <mergeCell ref="GG88:GG90"/>
    <mergeCell ref="GH88:GH90"/>
    <mergeCell ref="ED88:ED90"/>
    <mergeCell ref="EE88:EE90"/>
    <mergeCell ref="EO88:EO90"/>
    <mergeCell ref="EP88:EP90"/>
    <mergeCell ref="EZ88:EZ90"/>
    <mergeCell ref="FA88:FA90"/>
    <mergeCell ref="CW88:CW90"/>
    <mergeCell ref="CX88:CX90"/>
    <mergeCell ref="DH88:DH90"/>
    <mergeCell ref="DI88:DI90"/>
    <mergeCell ref="DS88:DS90"/>
    <mergeCell ref="DT88:DT90"/>
    <mergeCell ref="BP88:BP90"/>
    <mergeCell ref="DS91:DS93"/>
    <mergeCell ref="BQ91:BQ93"/>
    <mergeCell ref="CA91:CA93"/>
    <mergeCell ref="CB91:CB93"/>
    <mergeCell ref="CL91:CL93"/>
    <mergeCell ref="CM91:CM93"/>
    <mergeCell ref="AI91:AI93"/>
    <mergeCell ref="AJ91:AJ93"/>
    <mergeCell ref="AT91:AT93"/>
    <mergeCell ref="AU91:AU93"/>
    <mergeCell ref="BE91:BE93"/>
    <mergeCell ref="BF91:BF93"/>
    <mergeCell ref="GO88:GO90"/>
    <mergeCell ref="GP88:GP90"/>
    <mergeCell ref="GQ88:GQ90"/>
    <mergeCell ref="BQ88:BQ90"/>
    <mergeCell ref="CA88:CA90"/>
    <mergeCell ref="CB88:CB90"/>
    <mergeCell ref="CL88:CL90"/>
    <mergeCell ref="CM88:CM90"/>
    <mergeCell ref="AI88:AI90"/>
    <mergeCell ref="AJ88:AJ90"/>
    <mergeCell ref="AT88:AT90"/>
    <mergeCell ref="AU88:AU90"/>
    <mergeCell ref="BE88:BE90"/>
    <mergeCell ref="BF88:BF90"/>
    <mergeCell ref="GO91:GO93"/>
    <mergeCell ref="GP91:GP93"/>
    <mergeCell ref="GQ91:GQ93"/>
    <mergeCell ref="GR91:GR93"/>
    <mergeCell ref="A94:A96"/>
    <mergeCell ref="B94:B96"/>
    <mergeCell ref="M94:M96"/>
    <mergeCell ref="N94:N96"/>
    <mergeCell ref="X94:X96"/>
    <mergeCell ref="Y94:Y96"/>
    <mergeCell ref="GI91:GI93"/>
    <mergeCell ref="GJ91:GJ93"/>
    <mergeCell ref="GK91:GK93"/>
    <mergeCell ref="GL91:GL93"/>
    <mergeCell ref="GM91:GM93"/>
    <mergeCell ref="GN91:GN93"/>
    <mergeCell ref="FK91:FK93"/>
    <mergeCell ref="FL91:FL93"/>
    <mergeCell ref="FV91:FV93"/>
    <mergeCell ref="FW91:FW93"/>
    <mergeCell ref="GG91:GG93"/>
    <mergeCell ref="GH91:GH93"/>
    <mergeCell ref="ED91:ED93"/>
    <mergeCell ref="EE91:EE93"/>
    <mergeCell ref="EO91:EO93"/>
    <mergeCell ref="EP91:EP93"/>
    <mergeCell ref="EZ91:EZ93"/>
    <mergeCell ref="FA91:FA93"/>
    <mergeCell ref="CW91:CW93"/>
    <mergeCell ref="CX91:CX93"/>
    <mergeCell ref="DH91:DH93"/>
    <mergeCell ref="DI91:DI93"/>
    <mergeCell ref="GR94:GR96"/>
    <mergeCell ref="DT91:DT93"/>
    <mergeCell ref="BP91:BP93"/>
    <mergeCell ref="A97:A99"/>
    <mergeCell ref="B97:B99"/>
    <mergeCell ref="M97:M99"/>
    <mergeCell ref="N97:N99"/>
    <mergeCell ref="X97:X99"/>
    <mergeCell ref="Y97:Y99"/>
    <mergeCell ref="GI94:GI96"/>
    <mergeCell ref="GJ94:GJ96"/>
    <mergeCell ref="GK94:GK96"/>
    <mergeCell ref="GL94:GL96"/>
    <mergeCell ref="GM94:GM96"/>
    <mergeCell ref="GN94:GN96"/>
    <mergeCell ref="FK94:FK96"/>
    <mergeCell ref="FL94:FL96"/>
    <mergeCell ref="FV94:FV96"/>
    <mergeCell ref="FW94:FW96"/>
    <mergeCell ref="GG94:GG96"/>
    <mergeCell ref="GH94:GH96"/>
    <mergeCell ref="ED94:ED96"/>
    <mergeCell ref="EE94:EE96"/>
    <mergeCell ref="EO94:EO96"/>
    <mergeCell ref="EP94:EP96"/>
    <mergeCell ref="EZ94:EZ96"/>
    <mergeCell ref="FA94:FA96"/>
    <mergeCell ref="CW94:CW96"/>
    <mergeCell ref="CX94:CX96"/>
    <mergeCell ref="DH94:DH96"/>
    <mergeCell ref="DI94:DI96"/>
    <mergeCell ref="DS94:DS96"/>
    <mergeCell ref="DT94:DT96"/>
    <mergeCell ref="BP94:BP96"/>
    <mergeCell ref="DS97:DS99"/>
    <mergeCell ref="BQ97:BQ99"/>
    <mergeCell ref="CA97:CA99"/>
    <mergeCell ref="CB97:CB99"/>
    <mergeCell ref="CL97:CL99"/>
    <mergeCell ref="CM97:CM99"/>
    <mergeCell ref="AI97:AI99"/>
    <mergeCell ref="AJ97:AJ99"/>
    <mergeCell ref="AT97:AT99"/>
    <mergeCell ref="AU97:AU99"/>
    <mergeCell ref="BE97:BE99"/>
    <mergeCell ref="BF97:BF99"/>
    <mergeCell ref="GO94:GO96"/>
    <mergeCell ref="GP94:GP96"/>
    <mergeCell ref="GQ94:GQ96"/>
    <mergeCell ref="BQ94:BQ96"/>
    <mergeCell ref="CA94:CA96"/>
    <mergeCell ref="CB94:CB96"/>
    <mergeCell ref="CL94:CL96"/>
    <mergeCell ref="CM94:CM96"/>
    <mergeCell ref="AI94:AI96"/>
    <mergeCell ref="AJ94:AJ96"/>
    <mergeCell ref="AT94:AT96"/>
    <mergeCell ref="AU94:AU96"/>
    <mergeCell ref="BE94:BE96"/>
    <mergeCell ref="BF94:BF96"/>
    <mergeCell ref="GO97:GO99"/>
    <mergeCell ref="GP97:GP99"/>
    <mergeCell ref="GQ97:GQ99"/>
    <mergeCell ref="GR97:GR99"/>
    <mergeCell ref="A100:A102"/>
    <mergeCell ref="B100:B102"/>
    <mergeCell ref="M100:M102"/>
    <mergeCell ref="N100:N102"/>
    <mergeCell ref="X100:X102"/>
    <mergeCell ref="Y100:Y102"/>
    <mergeCell ref="GI97:GI99"/>
    <mergeCell ref="GJ97:GJ99"/>
    <mergeCell ref="GK97:GK99"/>
    <mergeCell ref="GL97:GL99"/>
    <mergeCell ref="GM97:GM99"/>
    <mergeCell ref="GN97:GN99"/>
    <mergeCell ref="FK97:FK99"/>
    <mergeCell ref="FL97:FL99"/>
    <mergeCell ref="FV97:FV99"/>
    <mergeCell ref="FW97:FW99"/>
    <mergeCell ref="GG97:GG99"/>
    <mergeCell ref="GH97:GH99"/>
    <mergeCell ref="ED97:ED99"/>
    <mergeCell ref="EE97:EE99"/>
    <mergeCell ref="EO97:EO99"/>
    <mergeCell ref="EP97:EP99"/>
    <mergeCell ref="EZ97:EZ99"/>
    <mergeCell ref="FA97:FA99"/>
    <mergeCell ref="CW97:CW99"/>
    <mergeCell ref="CX97:CX99"/>
    <mergeCell ref="DH97:DH99"/>
    <mergeCell ref="DI97:DI99"/>
    <mergeCell ref="GR100:GR102"/>
    <mergeCell ref="DT97:DT99"/>
    <mergeCell ref="BP97:BP99"/>
    <mergeCell ref="A103:A105"/>
    <mergeCell ref="B103:B105"/>
    <mergeCell ref="M103:M105"/>
    <mergeCell ref="N103:N105"/>
    <mergeCell ref="X103:X105"/>
    <mergeCell ref="Y103:Y105"/>
    <mergeCell ref="GI100:GI102"/>
    <mergeCell ref="GJ100:GJ102"/>
    <mergeCell ref="GK100:GK102"/>
    <mergeCell ref="GL100:GL102"/>
    <mergeCell ref="GM100:GM102"/>
    <mergeCell ref="GN100:GN102"/>
    <mergeCell ref="FK100:FK102"/>
    <mergeCell ref="FL100:FL102"/>
    <mergeCell ref="FV100:FV102"/>
    <mergeCell ref="FW100:FW102"/>
    <mergeCell ref="GG100:GG102"/>
    <mergeCell ref="GH100:GH102"/>
    <mergeCell ref="ED100:ED102"/>
    <mergeCell ref="EE100:EE102"/>
    <mergeCell ref="EO100:EO102"/>
    <mergeCell ref="EP100:EP102"/>
    <mergeCell ref="EZ100:EZ102"/>
    <mergeCell ref="FA100:FA102"/>
    <mergeCell ref="CW100:CW102"/>
    <mergeCell ref="CX100:CX102"/>
    <mergeCell ref="DH100:DH102"/>
    <mergeCell ref="DI100:DI102"/>
    <mergeCell ref="DS100:DS102"/>
    <mergeCell ref="DT100:DT102"/>
    <mergeCell ref="BP100:BP102"/>
    <mergeCell ref="DS103:DS105"/>
    <mergeCell ref="BQ103:BQ105"/>
    <mergeCell ref="CA103:CA105"/>
    <mergeCell ref="CB103:CB105"/>
    <mergeCell ref="CL103:CL105"/>
    <mergeCell ref="CM103:CM105"/>
    <mergeCell ref="AI103:AI105"/>
    <mergeCell ref="AJ103:AJ105"/>
    <mergeCell ref="AT103:AT105"/>
    <mergeCell ref="AU103:AU105"/>
    <mergeCell ref="BE103:BE105"/>
    <mergeCell ref="BF103:BF105"/>
    <mergeCell ref="GO100:GO102"/>
    <mergeCell ref="GP100:GP102"/>
    <mergeCell ref="GQ100:GQ102"/>
    <mergeCell ref="BQ100:BQ102"/>
    <mergeCell ref="CA100:CA102"/>
    <mergeCell ref="CB100:CB102"/>
    <mergeCell ref="CL100:CL102"/>
    <mergeCell ref="CM100:CM102"/>
    <mergeCell ref="AI100:AI102"/>
    <mergeCell ref="AJ100:AJ102"/>
    <mergeCell ref="AT100:AT102"/>
    <mergeCell ref="AU100:AU102"/>
    <mergeCell ref="BE100:BE102"/>
    <mergeCell ref="BF100:BF102"/>
    <mergeCell ref="GO103:GO105"/>
    <mergeCell ref="GP103:GP105"/>
    <mergeCell ref="GQ103:GQ105"/>
    <mergeCell ref="GR103:GR105"/>
    <mergeCell ref="A106:A108"/>
    <mergeCell ref="B106:B108"/>
    <mergeCell ref="M106:M108"/>
    <mergeCell ref="N106:N108"/>
    <mergeCell ref="X106:X108"/>
    <mergeCell ref="Y106:Y108"/>
    <mergeCell ref="GI103:GI105"/>
    <mergeCell ref="GJ103:GJ105"/>
    <mergeCell ref="GK103:GK105"/>
    <mergeCell ref="GL103:GL105"/>
    <mergeCell ref="GM103:GM105"/>
    <mergeCell ref="GN103:GN105"/>
    <mergeCell ref="FK103:FK105"/>
    <mergeCell ref="FL103:FL105"/>
    <mergeCell ref="FV103:FV105"/>
    <mergeCell ref="FW103:FW105"/>
    <mergeCell ref="GG103:GG105"/>
    <mergeCell ref="GH103:GH105"/>
    <mergeCell ref="ED103:ED105"/>
    <mergeCell ref="EE103:EE105"/>
    <mergeCell ref="EO103:EO105"/>
    <mergeCell ref="EP103:EP105"/>
    <mergeCell ref="EZ103:EZ105"/>
    <mergeCell ref="FA103:FA105"/>
    <mergeCell ref="CW103:CW105"/>
    <mergeCell ref="CX103:CX105"/>
    <mergeCell ref="DH103:DH105"/>
    <mergeCell ref="DI103:DI105"/>
    <mergeCell ref="GR106:GR108"/>
    <mergeCell ref="DT103:DT105"/>
    <mergeCell ref="BP103:BP105"/>
    <mergeCell ref="A109:A111"/>
    <mergeCell ref="B109:B111"/>
    <mergeCell ref="M109:M111"/>
    <mergeCell ref="N109:N111"/>
    <mergeCell ref="X109:X111"/>
    <mergeCell ref="Y109:Y111"/>
    <mergeCell ref="GI106:GI108"/>
    <mergeCell ref="GJ106:GJ108"/>
    <mergeCell ref="GK106:GK108"/>
    <mergeCell ref="GL106:GL108"/>
    <mergeCell ref="GM106:GM108"/>
    <mergeCell ref="GN106:GN108"/>
    <mergeCell ref="FK106:FK108"/>
    <mergeCell ref="FL106:FL108"/>
    <mergeCell ref="FV106:FV108"/>
    <mergeCell ref="FW106:FW108"/>
    <mergeCell ref="GG106:GG108"/>
    <mergeCell ref="GH106:GH108"/>
    <mergeCell ref="ED106:ED108"/>
    <mergeCell ref="EE106:EE108"/>
    <mergeCell ref="EO106:EO108"/>
    <mergeCell ref="EP106:EP108"/>
    <mergeCell ref="EZ106:EZ108"/>
    <mergeCell ref="FA106:FA108"/>
    <mergeCell ref="CW106:CW108"/>
    <mergeCell ref="CX106:CX108"/>
    <mergeCell ref="DH106:DH108"/>
    <mergeCell ref="DI106:DI108"/>
    <mergeCell ref="DS106:DS108"/>
    <mergeCell ref="DT106:DT108"/>
    <mergeCell ref="BP106:BP108"/>
    <mergeCell ref="DS109:DS111"/>
    <mergeCell ref="BQ109:BQ111"/>
    <mergeCell ref="CA109:CA111"/>
    <mergeCell ref="CB109:CB111"/>
    <mergeCell ref="CL109:CL111"/>
    <mergeCell ref="CM109:CM111"/>
    <mergeCell ref="AI109:AI111"/>
    <mergeCell ref="AJ109:AJ111"/>
    <mergeCell ref="AT109:AT111"/>
    <mergeCell ref="AU109:AU111"/>
    <mergeCell ref="BE109:BE111"/>
    <mergeCell ref="BF109:BF111"/>
    <mergeCell ref="GO106:GO108"/>
    <mergeCell ref="GP106:GP108"/>
    <mergeCell ref="GQ106:GQ108"/>
    <mergeCell ref="BQ106:BQ108"/>
    <mergeCell ref="CA106:CA108"/>
    <mergeCell ref="CB106:CB108"/>
    <mergeCell ref="CL106:CL108"/>
    <mergeCell ref="CM106:CM108"/>
    <mergeCell ref="AI106:AI108"/>
    <mergeCell ref="AJ106:AJ108"/>
    <mergeCell ref="AT106:AT108"/>
    <mergeCell ref="AU106:AU108"/>
    <mergeCell ref="BE106:BE108"/>
    <mergeCell ref="BF106:BF108"/>
    <mergeCell ref="GO109:GO111"/>
    <mergeCell ref="GP109:GP111"/>
    <mergeCell ref="GQ109:GQ111"/>
    <mergeCell ref="GR109:GR111"/>
    <mergeCell ref="A112:A114"/>
    <mergeCell ref="B112:B114"/>
    <mergeCell ref="M112:M114"/>
    <mergeCell ref="N112:N114"/>
    <mergeCell ref="X112:X114"/>
    <mergeCell ref="Y112:Y114"/>
    <mergeCell ref="GI109:GI111"/>
    <mergeCell ref="GJ109:GJ111"/>
    <mergeCell ref="GK109:GK111"/>
    <mergeCell ref="GL109:GL111"/>
    <mergeCell ref="GM109:GM111"/>
    <mergeCell ref="GN109:GN111"/>
    <mergeCell ref="FK109:FK111"/>
    <mergeCell ref="FL109:FL111"/>
    <mergeCell ref="FV109:FV111"/>
    <mergeCell ref="FW109:FW111"/>
    <mergeCell ref="GG109:GG111"/>
    <mergeCell ref="GH109:GH111"/>
    <mergeCell ref="ED109:ED111"/>
    <mergeCell ref="EE109:EE111"/>
    <mergeCell ref="EO109:EO111"/>
    <mergeCell ref="EP109:EP111"/>
    <mergeCell ref="EZ109:EZ111"/>
    <mergeCell ref="FA109:FA111"/>
    <mergeCell ref="CW109:CW111"/>
    <mergeCell ref="CX109:CX111"/>
    <mergeCell ref="DH109:DH111"/>
    <mergeCell ref="DI109:DI111"/>
    <mergeCell ref="GR112:GR114"/>
    <mergeCell ref="DT109:DT111"/>
    <mergeCell ref="BP109:BP111"/>
    <mergeCell ref="A127:A129"/>
    <mergeCell ref="B127:B129"/>
    <mergeCell ref="M127:M129"/>
    <mergeCell ref="N127:N129"/>
    <mergeCell ref="X127:X129"/>
    <mergeCell ref="Y127:Y129"/>
    <mergeCell ref="GI112:GI114"/>
    <mergeCell ref="GJ112:GJ114"/>
    <mergeCell ref="GK112:GK114"/>
    <mergeCell ref="GL112:GL114"/>
    <mergeCell ref="GM112:GM114"/>
    <mergeCell ref="GN112:GN114"/>
    <mergeCell ref="FK112:FK114"/>
    <mergeCell ref="FL112:FL114"/>
    <mergeCell ref="FV112:FV114"/>
    <mergeCell ref="FW112:FW114"/>
    <mergeCell ref="GG112:GG114"/>
    <mergeCell ref="GH112:GH114"/>
    <mergeCell ref="ED112:ED114"/>
    <mergeCell ref="EE112:EE114"/>
    <mergeCell ref="EO112:EO114"/>
    <mergeCell ref="EP112:EP114"/>
    <mergeCell ref="EZ112:EZ114"/>
    <mergeCell ref="FA112:FA114"/>
    <mergeCell ref="CW112:CW114"/>
    <mergeCell ref="CX112:CX114"/>
    <mergeCell ref="DH112:DH114"/>
    <mergeCell ref="DI112:DI114"/>
    <mergeCell ref="DS112:DS114"/>
    <mergeCell ref="DT112:DT114"/>
    <mergeCell ref="BP112:BP114"/>
    <mergeCell ref="DS127:DS129"/>
    <mergeCell ref="AI127:AI129"/>
    <mergeCell ref="AJ127:AJ129"/>
    <mergeCell ref="AT127:AT129"/>
    <mergeCell ref="AU127:AU129"/>
    <mergeCell ref="BE127:BE129"/>
    <mergeCell ref="BF127:BF129"/>
    <mergeCell ref="GO112:GO114"/>
    <mergeCell ref="GP112:GP114"/>
    <mergeCell ref="GQ112:GQ114"/>
    <mergeCell ref="BQ112:BQ114"/>
    <mergeCell ref="CA112:CA114"/>
    <mergeCell ref="CB112:CB114"/>
    <mergeCell ref="CL112:CL114"/>
    <mergeCell ref="CM112:CM114"/>
    <mergeCell ref="AI112:AI114"/>
    <mergeCell ref="AJ112:AJ114"/>
    <mergeCell ref="AT112:AT114"/>
    <mergeCell ref="AU112:AU114"/>
    <mergeCell ref="BE112:BE114"/>
    <mergeCell ref="BF112:BF114"/>
    <mergeCell ref="GO127:GO129"/>
    <mergeCell ref="GP127:GP129"/>
    <mergeCell ref="GQ127:GQ129"/>
    <mergeCell ref="CW115:CW117"/>
    <mergeCell ref="CX115:CX117"/>
    <mergeCell ref="DH115:DH117"/>
    <mergeCell ref="DI115:DI117"/>
    <mergeCell ref="DS115:DS117"/>
    <mergeCell ref="DT115:DT117"/>
    <mergeCell ref="ED115:ED117"/>
    <mergeCell ref="EE115:EE117"/>
    <mergeCell ref="EO115:EO117"/>
    <mergeCell ref="A130:A132"/>
    <mergeCell ref="B130:B132"/>
    <mergeCell ref="M130:M132"/>
    <mergeCell ref="N130:N132"/>
    <mergeCell ref="X130:X132"/>
    <mergeCell ref="Y130:Y132"/>
    <mergeCell ref="GI127:GI129"/>
    <mergeCell ref="GJ127:GJ129"/>
    <mergeCell ref="GK127:GK129"/>
    <mergeCell ref="GL127:GL129"/>
    <mergeCell ref="GM127:GM129"/>
    <mergeCell ref="GN127:GN129"/>
    <mergeCell ref="FK127:FK129"/>
    <mergeCell ref="FL127:FL129"/>
    <mergeCell ref="FV127:FV129"/>
    <mergeCell ref="FW127:FW129"/>
    <mergeCell ref="GG127:GG129"/>
    <mergeCell ref="GH127:GH129"/>
    <mergeCell ref="ED127:ED129"/>
    <mergeCell ref="EE127:EE129"/>
    <mergeCell ref="EO127:EO129"/>
    <mergeCell ref="EP127:EP129"/>
    <mergeCell ref="EZ127:EZ129"/>
    <mergeCell ref="FA127:FA129"/>
    <mergeCell ref="CW127:CW129"/>
    <mergeCell ref="CX127:CX129"/>
    <mergeCell ref="DH127:DH129"/>
    <mergeCell ref="DI127:DI129"/>
    <mergeCell ref="DT127:DT129"/>
    <mergeCell ref="BP127:BP129"/>
    <mergeCell ref="BQ127:BQ129"/>
    <mergeCell ref="CA127:CA129"/>
    <mergeCell ref="CW130:CW132"/>
    <mergeCell ref="CX130:CX132"/>
    <mergeCell ref="DH130:DH132"/>
    <mergeCell ref="DI130:DI132"/>
    <mergeCell ref="DS130:DS132"/>
    <mergeCell ref="DT130:DT132"/>
    <mergeCell ref="BP130:BP132"/>
    <mergeCell ref="DS133:DS135"/>
    <mergeCell ref="GR127:GR129"/>
    <mergeCell ref="GR130:GR132"/>
    <mergeCell ref="CB127:CB129"/>
    <mergeCell ref="CL127:CL129"/>
    <mergeCell ref="CM127:CM129"/>
    <mergeCell ref="GO130:GO132"/>
    <mergeCell ref="GP130:GP132"/>
    <mergeCell ref="GQ130:GQ132"/>
    <mergeCell ref="BQ130:BQ132"/>
    <mergeCell ref="CA130:CA132"/>
    <mergeCell ref="CB130:CB132"/>
    <mergeCell ref="CL130:CL132"/>
    <mergeCell ref="CM130:CM132"/>
    <mergeCell ref="AI130:AI132"/>
    <mergeCell ref="AJ130:AJ132"/>
    <mergeCell ref="AT130:AT132"/>
    <mergeCell ref="AU130:AU132"/>
    <mergeCell ref="BE130:BE132"/>
    <mergeCell ref="BF130:BF132"/>
    <mergeCell ref="GO133:GO135"/>
    <mergeCell ref="GP133:GP135"/>
    <mergeCell ref="GQ133:GQ135"/>
    <mergeCell ref="FA133:FA135"/>
    <mergeCell ref="CW133:CW135"/>
    <mergeCell ref="CX133:CX135"/>
    <mergeCell ref="DH133:DH135"/>
    <mergeCell ref="DI133:DI135"/>
    <mergeCell ref="GI130:GI132"/>
    <mergeCell ref="GJ130:GJ132"/>
    <mergeCell ref="GK130:GK132"/>
    <mergeCell ref="GL130:GL132"/>
    <mergeCell ref="GM130:GM132"/>
    <mergeCell ref="GN130:GN132"/>
    <mergeCell ref="FK130:FK132"/>
    <mergeCell ref="FL130:FL132"/>
    <mergeCell ref="FV130:FV132"/>
    <mergeCell ref="FW130:FW132"/>
    <mergeCell ref="GG130:GG132"/>
    <mergeCell ref="GH130:GH132"/>
    <mergeCell ref="ED130:ED132"/>
    <mergeCell ref="EE130:EE132"/>
    <mergeCell ref="EO130:EO132"/>
    <mergeCell ref="EP130:EP132"/>
    <mergeCell ref="EZ130:EZ132"/>
    <mergeCell ref="FA130:FA132"/>
    <mergeCell ref="GR136:GR138"/>
    <mergeCell ref="DT133:DT135"/>
    <mergeCell ref="BP133:BP135"/>
    <mergeCell ref="BQ133:BQ135"/>
    <mergeCell ref="CA133:CA135"/>
    <mergeCell ref="CB133:CB135"/>
    <mergeCell ref="CL133:CL135"/>
    <mergeCell ref="CM133:CM135"/>
    <mergeCell ref="AI133:AI135"/>
    <mergeCell ref="AJ133:AJ135"/>
    <mergeCell ref="AT133:AT135"/>
    <mergeCell ref="AU133:AU135"/>
    <mergeCell ref="BE133:BE135"/>
    <mergeCell ref="BF133:BF135"/>
    <mergeCell ref="FA136:FA138"/>
    <mergeCell ref="CW136:CW138"/>
    <mergeCell ref="CX136:CX138"/>
    <mergeCell ref="DH136:DH138"/>
    <mergeCell ref="DI136:DI138"/>
    <mergeCell ref="DS136:DS138"/>
    <mergeCell ref="DT136:DT138"/>
    <mergeCell ref="BP136:BP138"/>
    <mergeCell ref="GR133:GR135"/>
    <mergeCell ref="A136:A138"/>
    <mergeCell ref="B136:B138"/>
    <mergeCell ref="M136:M138"/>
    <mergeCell ref="N136:N138"/>
    <mergeCell ref="X136:X138"/>
    <mergeCell ref="Y136:Y138"/>
    <mergeCell ref="GI133:GI135"/>
    <mergeCell ref="GJ133:GJ135"/>
    <mergeCell ref="GK133:GK135"/>
    <mergeCell ref="GL133:GL135"/>
    <mergeCell ref="GM133:GM135"/>
    <mergeCell ref="GN133:GN135"/>
    <mergeCell ref="FK133:FK135"/>
    <mergeCell ref="FL133:FL135"/>
    <mergeCell ref="FV133:FV135"/>
    <mergeCell ref="FW133:FW135"/>
    <mergeCell ref="GG133:GG135"/>
    <mergeCell ref="GH133:GH135"/>
    <mergeCell ref="ED133:ED135"/>
    <mergeCell ref="EE133:EE135"/>
    <mergeCell ref="EO133:EO135"/>
    <mergeCell ref="EP133:EP135"/>
    <mergeCell ref="EZ133:EZ135"/>
    <mergeCell ref="A133:A135"/>
    <mergeCell ref="B133:B135"/>
    <mergeCell ref="M133:M135"/>
    <mergeCell ref="N133:N135"/>
    <mergeCell ref="X133:X135"/>
    <mergeCell ref="Y133:Y135"/>
    <mergeCell ref="A139:B139"/>
    <mergeCell ref="GO136:GO138"/>
    <mergeCell ref="GP136:GP138"/>
    <mergeCell ref="GQ136:GQ138"/>
    <mergeCell ref="BQ136:BQ138"/>
    <mergeCell ref="CA136:CA138"/>
    <mergeCell ref="CB136:CB138"/>
    <mergeCell ref="CL136:CL138"/>
    <mergeCell ref="CM136:CM138"/>
    <mergeCell ref="AI136:AI138"/>
    <mergeCell ref="AJ136:AJ138"/>
    <mergeCell ref="AT136:AT138"/>
    <mergeCell ref="AU136:AU138"/>
    <mergeCell ref="BE136:BE138"/>
    <mergeCell ref="BF136:BF138"/>
    <mergeCell ref="GI136:GI138"/>
    <mergeCell ref="GJ136:GJ138"/>
    <mergeCell ref="GK136:GK138"/>
    <mergeCell ref="GL136:GL138"/>
    <mergeCell ref="GM136:GM138"/>
    <mergeCell ref="GN136:GN138"/>
    <mergeCell ref="FK136:FK138"/>
    <mergeCell ref="FL136:FL138"/>
    <mergeCell ref="FV136:FV138"/>
    <mergeCell ref="FW136:FW138"/>
    <mergeCell ref="GG136:GG138"/>
    <mergeCell ref="GH136:GH138"/>
    <mergeCell ref="ED136:ED138"/>
    <mergeCell ref="EE136:EE138"/>
    <mergeCell ref="EO136:EO138"/>
    <mergeCell ref="EP136:EP138"/>
    <mergeCell ref="EZ136:EZ138"/>
  </mergeCells>
  <pageMargins left="0.27559055118110237" right="0.15748031496062992" top="0.43307086614173229" bottom="0.19685039370078741" header="0.11811023622047245" footer="0.31496062992125984"/>
  <pageSetup paperSize="5" scale="94" orientation="landscape" horizontalDpi="4294967293" verticalDpi="4294967293" r:id="rId1"/>
  <rowBreaks count="2" manualBreakCount="2">
    <brk id="75" max="16383" man="1"/>
    <brk id="111" max="16383" man="1"/>
  </rowBreaks>
  <colBreaks count="4" manualBreakCount="4">
    <brk id="36" max="143" man="1"/>
    <brk id="80" max="143" man="1"/>
    <brk id="124" max="143" man="1"/>
    <brk id="1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 B</vt:lpstr>
      <vt:lpstr>Sheet3</vt:lpstr>
      <vt:lpstr>'X B'!Print_Area</vt:lpstr>
      <vt:lpstr>'X B'!Print_Titles</vt:lpstr>
    </vt:vector>
  </TitlesOfParts>
  <Company>Warner Brothers Movie World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Bugs Bunny</dc:creator>
  <cp:lastModifiedBy>Jogo Hera</cp:lastModifiedBy>
  <cp:lastPrinted>2012-05-22T02:49:37Z</cp:lastPrinted>
  <dcterms:created xsi:type="dcterms:W3CDTF">2009-12-03T10:28:36Z</dcterms:created>
  <dcterms:modified xsi:type="dcterms:W3CDTF">2015-03-29T16:37:57Z</dcterms:modified>
</cp:coreProperties>
</file>